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tel\Desktop\утилзация\ГСК Казахстан\"/>
    </mc:Choice>
  </mc:AlternateContent>
  <bookViews>
    <workbookView xWindow="0" yWindow="0" windowWidth="20490" windowHeight="690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13" i="1"/>
  <c r="M12" i="1"/>
  <c r="M11" i="1"/>
  <c r="M10" i="1"/>
  <c r="M9" i="1"/>
  <c r="M8" i="1"/>
  <c r="M7" i="1"/>
  <c r="M6" i="1"/>
  <c r="I7" i="1" l="1"/>
  <c r="J7" i="1"/>
  <c r="K7" i="1"/>
  <c r="L7" i="1" s="1"/>
  <c r="I8" i="1"/>
  <c r="J8" i="1"/>
  <c r="L8" i="1" s="1"/>
  <c r="H8" i="1" s="1"/>
  <c r="K8" i="1"/>
  <c r="I9" i="1"/>
  <c r="J9" i="1"/>
  <c r="L9" i="1" s="1"/>
  <c r="H9" i="1" s="1"/>
  <c r="K9" i="1"/>
  <c r="I10" i="1"/>
  <c r="J10" i="1"/>
  <c r="K10" i="1"/>
  <c r="L10" i="1"/>
  <c r="H10" i="1" s="1"/>
  <c r="I11" i="1"/>
  <c r="J11" i="1"/>
  <c r="K11" i="1"/>
  <c r="L11" i="1" s="1"/>
  <c r="H11" i="1" s="1"/>
  <c r="I12" i="1"/>
  <c r="J12" i="1"/>
  <c r="L12" i="1" s="1"/>
  <c r="H12" i="1" s="1"/>
  <c r="K12" i="1"/>
  <c r="I13" i="1"/>
  <c r="J13" i="1"/>
  <c r="L13" i="1" s="1"/>
  <c r="H13" i="1" s="1"/>
  <c r="K13" i="1"/>
  <c r="I14" i="1"/>
  <c r="J14" i="1"/>
  <c r="K14" i="1"/>
  <c r="L14" i="1"/>
  <c r="H14" i="1" s="1"/>
  <c r="I15" i="1"/>
  <c r="J15" i="1"/>
  <c r="K15" i="1"/>
  <c r="L15" i="1" s="1"/>
  <c r="H15" i="1" s="1"/>
  <c r="I16" i="1"/>
  <c r="J16" i="1"/>
  <c r="L16" i="1" s="1"/>
  <c r="H16" i="1" s="1"/>
  <c r="K16" i="1"/>
  <c r="I17" i="1"/>
  <c r="J17" i="1"/>
  <c r="L17" i="1" s="1"/>
  <c r="H17" i="1" s="1"/>
  <c r="K17" i="1"/>
  <c r="I18" i="1"/>
  <c r="J18" i="1"/>
  <c r="K18" i="1"/>
  <c r="L18" i="1"/>
  <c r="H18" i="1" s="1"/>
  <c r="I19" i="1"/>
  <c r="J19" i="1"/>
  <c r="K19" i="1"/>
  <c r="L19" i="1" s="1"/>
  <c r="H19" i="1" s="1"/>
  <c r="I20" i="1"/>
  <c r="J20" i="1"/>
  <c r="L20" i="1" s="1"/>
  <c r="H20" i="1" s="1"/>
  <c r="K20" i="1"/>
  <c r="I21" i="1"/>
  <c r="J21" i="1"/>
  <c r="L21" i="1" s="1"/>
  <c r="H21" i="1" s="1"/>
  <c r="K21" i="1"/>
  <c r="I22" i="1"/>
  <c r="J22" i="1"/>
  <c r="K22" i="1"/>
  <c r="L22" i="1"/>
  <c r="H22" i="1" s="1"/>
  <c r="I23" i="1"/>
  <c r="J23" i="1"/>
  <c r="K23" i="1"/>
  <c r="L23" i="1" s="1"/>
  <c r="H23" i="1" s="1"/>
  <c r="I24" i="1"/>
  <c r="J24" i="1"/>
  <c r="L24" i="1" s="1"/>
  <c r="H24" i="1" s="1"/>
  <c r="K24" i="1"/>
  <c r="I25" i="1"/>
  <c r="J25" i="1"/>
  <c r="L25" i="1" s="1"/>
  <c r="H25" i="1" s="1"/>
  <c r="K25" i="1"/>
  <c r="I26" i="1"/>
  <c r="J26" i="1"/>
  <c r="K26" i="1"/>
  <c r="L26" i="1"/>
  <c r="H26" i="1" s="1"/>
  <c r="I27" i="1"/>
  <c r="J27" i="1"/>
  <c r="K27" i="1"/>
  <c r="L27" i="1" s="1"/>
  <c r="H27" i="1" s="1"/>
  <c r="I28" i="1"/>
  <c r="J28" i="1"/>
  <c r="L28" i="1" s="1"/>
  <c r="H28" i="1" s="1"/>
  <c r="K28" i="1"/>
  <c r="I29" i="1"/>
  <c r="J29" i="1"/>
  <c r="L29" i="1" s="1"/>
  <c r="H29" i="1" s="1"/>
  <c r="K29" i="1"/>
  <c r="I30" i="1"/>
  <c r="J30" i="1"/>
  <c r="K30" i="1"/>
  <c r="L30" i="1" s="1"/>
  <c r="H30" i="1" s="1"/>
  <c r="I31" i="1"/>
  <c r="J31" i="1"/>
  <c r="K31" i="1"/>
  <c r="L31" i="1" s="1"/>
  <c r="H31" i="1" s="1"/>
  <c r="I32" i="1"/>
  <c r="J32" i="1"/>
  <c r="L32" i="1" s="1"/>
  <c r="H32" i="1" s="1"/>
  <c r="K32" i="1"/>
  <c r="I33" i="1"/>
  <c r="J33" i="1"/>
  <c r="L33" i="1" s="1"/>
  <c r="H33" i="1" s="1"/>
  <c r="K33" i="1"/>
  <c r="I34" i="1"/>
  <c r="J34" i="1"/>
  <c r="K34" i="1"/>
  <c r="L34" i="1"/>
  <c r="H34" i="1" s="1"/>
  <c r="I35" i="1"/>
  <c r="J35" i="1"/>
  <c r="K35" i="1"/>
  <c r="L35" i="1" s="1"/>
  <c r="H35" i="1" s="1"/>
  <c r="I36" i="1"/>
  <c r="J36" i="1"/>
  <c r="L36" i="1" s="1"/>
  <c r="H36" i="1" s="1"/>
  <c r="K36" i="1"/>
  <c r="I37" i="1"/>
  <c r="J37" i="1"/>
  <c r="L37" i="1" s="1"/>
  <c r="H37" i="1" s="1"/>
  <c r="K37" i="1"/>
  <c r="I38" i="1"/>
  <c r="J38" i="1"/>
  <c r="K38" i="1"/>
  <c r="L38" i="1"/>
  <c r="H38" i="1" s="1"/>
  <c r="I39" i="1"/>
  <c r="J39" i="1"/>
  <c r="K39" i="1"/>
  <c r="L39" i="1" s="1"/>
  <c r="H39" i="1" s="1"/>
  <c r="I40" i="1"/>
  <c r="J40" i="1"/>
  <c r="L40" i="1" s="1"/>
  <c r="H40" i="1" s="1"/>
  <c r="K40" i="1"/>
  <c r="I41" i="1"/>
  <c r="J41" i="1"/>
  <c r="L41" i="1" s="1"/>
  <c r="H41" i="1" s="1"/>
  <c r="K41" i="1"/>
  <c r="I42" i="1"/>
  <c r="J42" i="1"/>
  <c r="K42" i="1"/>
  <c r="L42" i="1"/>
  <c r="H42" i="1" s="1"/>
  <c r="I43" i="1"/>
  <c r="J43" i="1"/>
  <c r="K43" i="1"/>
  <c r="L43" i="1" s="1"/>
  <c r="H43" i="1" s="1"/>
  <c r="I44" i="1"/>
  <c r="J44" i="1"/>
  <c r="L44" i="1" s="1"/>
  <c r="H44" i="1" s="1"/>
  <c r="K44" i="1"/>
  <c r="I45" i="1"/>
  <c r="J45" i="1"/>
  <c r="L45" i="1" s="1"/>
  <c r="H45" i="1" s="1"/>
  <c r="K45" i="1"/>
  <c r="I46" i="1"/>
  <c r="J46" i="1"/>
  <c r="K46" i="1"/>
  <c r="L46" i="1" s="1"/>
  <c r="H46" i="1" s="1"/>
  <c r="H6" i="1"/>
  <c r="K6" i="1"/>
  <c r="J6" i="1"/>
  <c r="L6" i="1" s="1"/>
  <c r="I6" i="1"/>
  <c r="G4" i="1"/>
  <c r="B4" i="1"/>
  <c r="A4" i="1"/>
  <c r="H7" i="1" l="1"/>
  <c r="L4" i="1"/>
  <c r="M4" i="1" l="1"/>
  <c r="H4" i="1"/>
</calcChain>
</file>

<file path=xl/sharedStrings.xml><?xml version="1.0" encoding="utf-8"?>
<sst xmlns="http://schemas.openxmlformats.org/spreadsheetml/2006/main" count="138" uniqueCount="96">
  <si>
    <t>Акт взвешивания № 1</t>
  </si>
  <si>
    <t>от ___.____.202__ года</t>
  </si>
  <si>
    <t>№ паллеты</t>
  </si>
  <si>
    <t>Вес брутто (кг)</t>
  </si>
  <si>
    <t>Код товара</t>
  </si>
  <si>
    <t>Наименование препарата</t>
  </si>
  <si>
    <t>Серия</t>
  </si>
  <si>
    <t>Срок годности</t>
  </si>
  <si>
    <t>Кол-во упаковок</t>
  </si>
  <si>
    <t>Общий вес нетто (кг)</t>
  </si>
  <si>
    <t>CHECKLIST</t>
  </si>
  <si>
    <t>281223</t>
  </si>
  <si>
    <t>DERMOVATE oint. 0,0005 (25 g x 1)</t>
  </si>
  <si>
    <t>2F7E</t>
  </si>
  <si>
    <t>281202</t>
  </si>
  <si>
    <t>DERMOVATE cream 0,0005 (25 g x 1)</t>
  </si>
  <si>
    <t>3J7J</t>
  </si>
  <si>
    <t>60000000032199</t>
  </si>
  <si>
    <t>SERETIDE inh. 50 mcg/100 mcg (60 d x 1)</t>
  </si>
  <si>
    <t>2H6R</t>
  </si>
  <si>
    <t>1304802</t>
  </si>
  <si>
    <t>ZINNAT tab. 250 mg (x 10)</t>
  </si>
  <si>
    <t>666W</t>
  </si>
  <si>
    <t>1304804</t>
  </si>
  <si>
    <t>ZINNAT tab. 125 mg (x 10)</t>
  </si>
  <si>
    <t>DD3X</t>
  </si>
  <si>
    <t>AS3E</t>
  </si>
  <si>
    <t>60000000002692</t>
  </si>
  <si>
    <t>SALBUTAMOL aer. 100 mcg/dose (200 d x 1)</t>
  </si>
  <si>
    <t>D28T</t>
  </si>
  <si>
    <t>700990</t>
  </si>
  <si>
    <t>BOOSTRIX AD pfs ten.</t>
  </si>
  <si>
    <t>AC37B379CM</t>
  </si>
  <si>
    <t>60000000002635</t>
  </si>
  <si>
    <t>SERETIDE EVOHALER aer. 25/50 mcg (120 d x 1)</t>
  </si>
  <si>
    <t>8H6E</t>
  </si>
  <si>
    <t>AS3D</t>
  </si>
  <si>
    <t>10000000041922</t>
  </si>
  <si>
    <t>AUGMENTIN tab. 500 mg/125 mg (x 14)</t>
  </si>
  <si>
    <t>GG7M</t>
  </si>
  <si>
    <t>60000000012444</t>
  </si>
  <si>
    <t>ZENTEL susp. 0,04 (10 ml x 1)</t>
  </si>
  <si>
    <t>X002</t>
  </si>
  <si>
    <t>60000000041697</t>
  </si>
  <si>
    <t>ZYRTEC dro. 10 mg/ml (10 ml x 1)</t>
  </si>
  <si>
    <t>22K07</t>
  </si>
  <si>
    <t>6T8S</t>
  </si>
  <si>
    <t>60000000041725</t>
  </si>
  <si>
    <t>ZYRTEC tab. 10 mg (x 7)</t>
  </si>
  <si>
    <t>242374</t>
  </si>
  <si>
    <t>60000000032197</t>
  </si>
  <si>
    <t>SERETIDE inh. 50 mcg/500 mcg (60 d x 1)</t>
  </si>
  <si>
    <t>F98T</t>
  </si>
  <si>
    <t>MX8U</t>
  </si>
  <si>
    <t>BU3W</t>
  </si>
  <si>
    <t>A59X</t>
  </si>
  <si>
    <t>22F001</t>
  </si>
  <si>
    <t>EG3U</t>
  </si>
  <si>
    <t>355780</t>
  </si>
  <si>
    <t>10000000001254</t>
  </si>
  <si>
    <t>RETROVIR sol. 10 mg/ml (200 ml x 1)</t>
  </si>
  <si>
    <t>2J4J</t>
  </si>
  <si>
    <t>10000000041823</t>
  </si>
  <si>
    <t>AUGMENTIN tab. 875 mg/125 mg (x 14)</t>
  </si>
  <si>
    <t>GW5H</t>
  </si>
  <si>
    <t>60000000100501</t>
  </si>
  <si>
    <t>ANORO Ellipta 55/22 mcg (x 30)</t>
  </si>
  <si>
    <t>EP7G</t>
  </si>
  <si>
    <t>60000000041745</t>
  </si>
  <si>
    <t>KEPPRA tab. 250 mg (x 30)</t>
  </si>
  <si>
    <t>359762</t>
  </si>
  <si>
    <t>JC9J</t>
  </si>
  <si>
    <t>265656</t>
  </si>
  <si>
    <t>EPIVIR tab. 150 mg (x 60)</t>
  </si>
  <si>
    <t>GW9V</t>
  </si>
  <si>
    <t>10000000063043</t>
  </si>
  <si>
    <t>AVAMYS spr. 27.5 mcg/dose (120 d x 1)</t>
  </si>
  <si>
    <t>FP8B</t>
  </si>
  <si>
    <t>15571</t>
  </si>
  <si>
    <t>RETROVIR caps. 100 mg (x 100)</t>
  </si>
  <si>
    <t>672P</t>
  </si>
  <si>
    <t>BF3L</t>
  </si>
  <si>
    <t>285473</t>
  </si>
  <si>
    <t>COMBIVIR tab. 150/300 mg (x 60)</t>
  </si>
  <si>
    <t>PX6C</t>
  </si>
  <si>
    <t>D52A-A</t>
  </si>
  <si>
    <t>60000000041724</t>
  </si>
  <si>
    <t>KEPPRA sol. 100 mg/ml (300 ml x 1)</t>
  </si>
  <si>
    <t>1559</t>
  </si>
  <si>
    <t>355781</t>
  </si>
  <si>
    <t>60000000118581</t>
  </si>
  <si>
    <t>AUGMENTIN susp. 200 mg/28,5 mg/5 ml (70 ml x 1)</t>
  </si>
  <si>
    <t>MA3J</t>
  </si>
  <si>
    <t>Weight of 1 pack (Gramm)</t>
  </si>
  <si>
    <t>NET Weight</t>
  </si>
  <si>
    <t>вес брутто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</si>
</sst>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/>
    <xf numFmtId="165" fontId="3" fillId="0" borderId="0" xfId="2" applyNumberFormat="1" applyFont="1"/>
    <xf numFmtId="14" fontId="3" fillId="0" borderId="0" xfId="2" applyNumberFormat="1" applyFont="1"/>
    <xf numFmtId="3" fontId="4" fillId="3" borderId="1" xfId="2" applyNumberFormat="1" applyFont="1" applyFill="1" applyBorder="1" applyAlignment="1">
      <alignment horizontal="center"/>
    </xf>
    <xf numFmtId="3" fontId="4" fillId="3" borderId="1" xfId="2" applyNumberFormat="1" applyFont="1" applyFill="1" applyBorder="1"/>
    <xf numFmtId="164" fontId="4" fillId="3" borderId="1" xfId="1" applyFont="1" applyFill="1" applyBorder="1"/>
    <xf numFmtId="3" fontId="5" fillId="3" borderId="2" xfId="2" applyNumberFormat="1" applyFont="1" applyFill="1" applyBorder="1" applyAlignment="1">
      <alignment horizontal="center" vertical="center" wrapText="1"/>
    </xf>
    <xf numFmtId="165" fontId="5" fillId="3" borderId="2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/>
    <xf numFmtId="166" fontId="6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166" fontId="6" fillId="0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2" applyFont="1"/>
    <xf numFmtId="3" fontId="8" fillId="2" borderId="1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wrapText="1"/>
    </xf>
    <xf numFmtId="4" fontId="9" fillId="0" borderId="1" xfId="2" applyNumberFormat="1" applyFont="1" applyBorder="1" applyAlignment="1">
      <alignment horizontal="center" vertical="center"/>
    </xf>
    <xf numFmtId="166" fontId="4" fillId="3" borderId="1" xfId="1" applyNumberFormat="1" applyFont="1" applyFill="1" applyBorder="1"/>
    <xf numFmtId="166" fontId="0" fillId="0" borderId="0" xfId="1" applyNumberFormat="1" applyFont="1"/>
    <xf numFmtId="166" fontId="3" fillId="5" borderId="0" xfId="1" applyNumberFormat="1" applyFont="1" applyFill="1"/>
    <xf numFmtId="164" fontId="7" fillId="0" borderId="0" xfId="1" applyNumberFormat="1" applyFont="1"/>
    <xf numFmtId="167" fontId="0" fillId="4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1" xfId="0" applyFont="1" applyFill="1" applyBorder="1"/>
  </cellXfs>
  <cellStyles count="3">
    <cellStyle name="Normal 2" xfId="2"/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drive.gsk.com/personal/aigerim_s_tabylganova_gsk_com/Documents/Desktop/Transit%20tracking%20LLP%20(15.08.2022)%20-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Data"/>
      <sheetName val="2016"/>
      <sheetName val="2017"/>
      <sheetName val="2018"/>
      <sheetName val="2019"/>
      <sheetName val="2020"/>
      <sheetName val="2021"/>
      <sheetName val="Pivot"/>
      <sheetName val="KN Price list"/>
      <sheetName val="Customs (308)"/>
      <sheetName val="Customs (302)"/>
      <sheetName val="Customs Detailed"/>
      <sheetName val="M&amp;M Control"/>
      <sheetName val="Not in CERPS or cancelled"/>
    </sheetNames>
    <sheetDataSet>
      <sheetData sheetId="0" refreshError="1">
        <row r="2">
          <cell r="A2" t="str">
            <v>GMM</v>
          </cell>
          <cell r="B2" t="str">
            <v>Supplier Code</v>
          </cell>
          <cell r="C2" t="str">
            <v>Product Description in SAP</v>
          </cell>
          <cell r="D2" t="str">
            <v>Product</v>
          </cell>
          <cell r="E2" t="str">
            <v>Status</v>
          </cell>
          <cell r="F2" t="str">
            <v>Type</v>
          </cell>
          <cell r="G2" t="str">
            <v>CIP (KZT)</v>
          </cell>
          <cell r="H2" t="str">
            <v>HS Code 
(ТН ВЭД)</v>
          </cell>
          <cell r="I2" t="str">
            <v>Duty (%)</v>
          </cell>
          <cell r="J2" t="str">
            <v>Country of Origin</v>
          </cell>
          <cell r="K2" t="str">
            <v>Supplier</v>
          </cell>
          <cell r="L2" t="str">
            <v>Supplier Code</v>
          </cell>
          <cell r="M2" t="str">
            <v>Supplier Name</v>
          </cell>
          <cell r="N2" t="str">
            <v>Vendor in SAP</v>
          </cell>
          <cell r="O2" t="str">
            <v>Planned Delivery Time (days)</v>
          </cell>
          <cell r="P2" t="str">
            <v>MOQ</v>
          </cell>
          <cell r="Q2" t="str">
            <v>Rounding Value</v>
          </cell>
          <cell r="R2" t="str">
            <v>Packs in a pallet</v>
          </cell>
          <cell r="S2" t="str">
            <v>Packs in a  box</v>
          </cell>
          <cell r="T2" t="str">
            <v>Weight of 1 pack (Gramm)</v>
          </cell>
        </row>
        <row r="3">
          <cell r="A3" t="str">
            <v>60000000100501</v>
          </cell>
          <cell r="B3" t="str">
            <v>60000000100501</v>
          </cell>
          <cell r="C3" t="str">
            <v>ANORO ELLIPTA 55MCG/22MCG 30D_KZ</v>
          </cell>
          <cell r="D3" t="str">
            <v>ANORO Ellipta 55/22 mcg (x 30)</v>
          </cell>
          <cell r="E3" t="str">
            <v>AC</v>
          </cell>
          <cell r="F3" t="str">
            <v>Rx</v>
          </cell>
          <cell r="G3">
            <v>11288</v>
          </cell>
          <cell r="H3" t="str">
            <v>3004900002</v>
          </cell>
          <cell r="I3">
            <v>0</v>
          </cell>
          <cell r="J3" t="str">
            <v>United Kingdom</v>
          </cell>
          <cell r="K3" t="str">
            <v>UKWAR</v>
          </cell>
          <cell r="L3" t="str">
            <v>UKWAR</v>
          </cell>
          <cell r="M3" t="str">
            <v>UK, Ware, Manufacturing</v>
          </cell>
          <cell r="N3" t="str">
            <v>GSK022</v>
          </cell>
          <cell r="O3">
            <v>100</v>
          </cell>
          <cell r="P3">
            <v>24</v>
          </cell>
          <cell r="Q3">
            <v>24</v>
          </cell>
          <cell r="R3">
            <v>1560</v>
          </cell>
          <cell r="S3">
            <v>24</v>
          </cell>
          <cell r="T3">
            <v>110</v>
          </cell>
        </row>
        <row r="4">
          <cell r="A4" t="str">
            <v>60000000042486</v>
          </cell>
          <cell r="B4" t="str">
            <v>CIA04005</v>
          </cell>
          <cell r="C4" t="str">
            <v>ATARAX 25MG 25TAB GSK AZ/GE/KZ.</v>
          </cell>
          <cell r="D4" t="str">
            <v>ATARAX  tab. 25 mg (x 25)</v>
          </cell>
          <cell r="E4" t="str">
            <v>OB</v>
          </cell>
          <cell r="F4" t="str">
            <v>Rx</v>
          </cell>
          <cell r="G4">
            <v>1754</v>
          </cell>
          <cell r="H4" t="str">
            <v>3004900002</v>
          </cell>
          <cell r="I4">
            <v>0</v>
          </cell>
          <cell r="J4" t="str">
            <v>Belgium</v>
          </cell>
          <cell r="K4" t="str">
            <v>BEBRA</v>
          </cell>
          <cell r="L4" t="str">
            <v>BEBRA</v>
          </cell>
          <cell r="M4" t="str">
            <v>Belgium, UCB Braine, 3rd Party</v>
          </cell>
          <cell r="N4" t="str">
            <v>NGS710</v>
          </cell>
          <cell r="O4">
            <v>140</v>
          </cell>
          <cell r="P4">
            <v>4000</v>
          </cell>
          <cell r="Q4">
            <v>100</v>
          </cell>
          <cell r="R4">
            <v>5760</v>
          </cell>
          <cell r="S4">
            <v>180</v>
          </cell>
          <cell r="T4">
            <v>14</v>
          </cell>
        </row>
        <row r="5">
          <cell r="A5" t="str">
            <v>10000000041851</v>
          </cell>
          <cell r="B5" t="str">
            <v>10000000041851</v>
          </cell>
          <cell r="C5" t="str">
            <v>AUGMENTIN SUSPENSION 156MG 1X100ML_KZ</v>
          </cell>
          <cell r="D5" t="str">
            <v>AUGMENTIN  susp. 125 mg/31,25 mg/5 ml (100 ml x 1)</v>
          </cell>
          <cell r="E5" t="str">
            <v>AC</v>
          </cell>
          <cell r="F5" t="str">
            <v>Rx</v>
          </cell>
          <cell r="G5">
            <v>978</v>
          </cell>
          <cell r="H5" t="str">
            <v>3004100008</v>
          </cell>
          <cell r="I5">
            <v>0</v>
          </cell>
          <cell r="J5" t="str">
            <v>United Kingdom</v>
          </cell>
          <cell r="K5" t="str">
            <v>UKWOR</v>
          </cell>
          <cell r="L5" t="str">
            <v>UKWOR</v>
          </cell>
          <cell r="M5" t="str">
            <v>UK, Worthing,  Manufacturing</v>
          </cell>
          <cell r="N5" t="str">
            <v>GSK001</v>
          </cell>
          <cell r="O5">
            <v>108</v>
          </cell>
          <cell r="P5">
            <v>1</v>
          </cell>
          <cell r="Q5">
            <v>1</v>
          </cell>
          <cell r="R5">
            <v>1848</v>
          </cell>
          <cell r="S5">
            <v>24</v>
          </cell>
          <cell r="T5">
            <v>139</v>
          </cell>
        </row>
        <row r="6">
          <cell r="A6" t="str">
            <v>10000000041767</v>
          </cell>
          <cell r="B6" t="str">
            <v>10000000041767</v>
          </cell>
          <cell r="C6" t="str">
            <v>AUGMENTIN SUSPENSION 228MG 1X70ML_KZ</v>
          </cell>
          <cell r="D6" t="str">
            <v>AUGMENTIN  susp. 200 mg/28,5 mg/5 ml (70 ml x 1)</v>
          </cell>
          <cell r="E6" t="str">
            <v>AC</v>
          </cell>
          <cell r="F6" t="str">
            <v>Rx</v>
          </cell>
          <cell r="G6">
            <v>1241</v>
          </cell>
          <cell r="H6" t="str">
            <v>3004100008</v>
          </cell>
          <cell r="I6">
            <v>0</v>
          </cell>
          <cell r="J6" t="str">
            <v>United Kingdom</v>
          </cell>
          <cell r="K6" t="str">
            <v>UKWOR</v>
          </cell>
          <cell r="L6" t="str">
            <v>UKWOR</v>
          </cell>
          <cell r="M6" t="str">
            <v>UK, Worthing,  Manufacturing</v>
          </cell>
          <cell r="N6" t="str">
            <v>GSK001</v>
          </cell>
          <cell r="O6">
            <v>108</v>
          </cell>
          <cell r="P6">
            <v>1</v>
          </cell>
          <cell r="Q6">
            <v>1</v>
          </cell>
          <cell r="R6">
            <v>1848</v>
          </cell>
          <cell r="S6">
            <v>24</v>
          </cell>
          <cell r="T6">
            <v>135</v>
          </cell>
        </row>
        <row r="7">
          <cell r="A7" t="str">
            <v>10000000041748</v>
          </cell>
          <cell r="B7" t="str">
            <v>10000000041748</v>
          </cell>
          <cell r="C7" t="str">
            <v>AUGMENTIN SUSPENSION 457MG 1X35ML</v>
          </cell>
          <cell r="D7" t="str">
            <v>AUGMENTIN  susp. 400 mg/57 mg/5 ml (35 ml x 1)</v>
          </cell>
          <cell r="E7" t="str">
            <v>OB</v>
          </cell>
          <cell r="F7" t="str">
            <v>Rx</v>
          </cell>
          <cell r="G7">
            <v>1127</v>
          </cell>
          <cell r="H7" t="str">
            <v>3004100008</v>
          </cell>
          <cell r="I7">
            <v>0</v>
          </cell>
          <cell r="J7" t="str">
            <v>United Kingdom</v>
          </cell>
          <cell r="K7" t="str">
            <v>UKWOR</v>
          </cell>
          <cell r="L7" t="str">
            <v>UKWOR</v>
          </cell>
          <cell r="M7" t="str">
            <v>UK, Worthing,  Manufacturing</v>
          </cell>
          <cell r="N7" t="str">
            <v>GSK001</v>
          </cell>
          <cell r="O7">
            <v>116</v>
          </cell>
          <cell r="P7">
            <v>10000</v>
          </cell>
          <cell r="Q7">
            <v>1000</v>
          </cell>
          <cell r="R7">
            <v>1080</v>
          </cell>
          <cell r="S7">
            <v>30</v>
          </cell>
          <cell r="T7">
            <v>102</v>
          </cell>
        </row>
        <row r="8">
          <cell r="A8" t="str">
            <v>60000000106008</v>
          </cell>
          <cell r="C8" t="str">
            <v>AUGMENTIN SUSP 400/57MG/5ML 1X70ML_KZ</v>
          </cell>
          <cell r="D8" t="str">
            <v>AUGMENTIN  susp. 400 mg/57 mg/5 ml (70 ml x 1)</v>
          </cell>
          <cell r="E8" t="str">
            <v>RD</v>
          </cell>
          <cell r="F8" t="str">
            <v>Rx</v>
          </cell>
          <cell r="G8">
            <v>1520</v>
          </cell>
          <cell r="H8" t="str">
            <v>3004100008</v>
          </cell>
          <cell r="I8">
            <v>0</v>
          </cell>
          <cell r="J8" t="str">
            <v>United Kingdom</v>
          </cell>
          <cell r="K8" t="str">
            <v>UKWOR</v>
          </cell>
          <cell r="L8" t="str">
            <v>UKWOR</v>
          </cell>
          <cell r="M8" t="str">
            <v>UK, Worthing,  Manufacturing</v>
          </cell>
          <cell r="N8" t="str">
            <v>GSK001</v>
          </cell>
          <cell r="O8">
            <v>108</v>
          </cell>
          <cell r="P8">
            <v>1</v>
          </cell>
          <cell r="Q8">
            <v>1</v>
          </cell>
          <cell r="R8">
            <v>2184</v>
          </cell>
          <cell r="S8">
            <v>24</v>
          </cell>
          <cell r="T8">
            <v>140</v>
          </cell>
        </row>
        <row r="9">
          <cell r="A9" t="str">
            <v>60000000111354</v>
          </cell>
          <cell r="C9" t="str">
            <v>AUGMENTIN SUSP 400/57MG/5ML 1X35ML_KZ</v>
          </cell>
          <cell r="D9" t="str">
            <v>AUGMENTIN  susp. 400 mg/57 mg/5 ml (35 ml x 1) - new</v>
          </cell>
          <cell r="E9" t="str">
            <v>RD</v>
          </cell>
          <cell r="F9" t="str">
            <v>Rx</v>
          </cell>
          <cell r="G9">
            <v>1520</v>
          </cell>
          <cell r="H9" t="str">
            <v>3004100008</v>
          </cell>
          <cell r="I9">
            <v>0</v>
          </cell>
          <cell r="J9" t="str">
            <v>United Kingdom</v>
          </cell>
          <cell r="K9" t="str">
            <v>UKWOR</v>
          </cell>
          <cell r="L9" t="str">
            <v>UKWOR</v>
          </cell>
          <cell r="M9" t="str">
            <v>UK, Worthing,  Manufacturing</v>
          </cell>
          <cell r="N9" t="str">
            <v>GSK001</v>
          </cell>
          <cell r="O9">
            <v>108</v>
          </cell>
          <cell r="P9">
            <v>1</v>
          </cell>
          <cell r="Q9">
            <v>1</v>
          </cell>
          <cell r="R9">
            <v>1080</v>
          </cell>
          <cell r="S9">
            <v>24</v>
          </cell>
          <cell r="T9">
            <v>102</v>
          </cell>
        </row>
        <row r="10">
          <cell r="A10" t="str">
            <v>10000000041922</v>
          </cell>
          <cell r="B10" t="str">
            <v>10000000041922</v>
          </cell>
          <cell r="C10" t="str">
            <v>AUGMENTIN TABLET 625MG 2X7_KZ</v>
          </cell>
          <cell r="D10" t="str">
            <v>AUGMENTIN  tab. 500 mg/125 mg (x 14)</v>
          </cell>
          <cell r="E10" t="str">
            <v>AC</v>
          </cell>
          <cell r="F10" t="str">
            <v>Rx</v>
          </cell>
          <cell r="G10">
            <v>1786</v>
          </cell>
          <cell r="H10" t="str">
            <v>3004100008</v>
          </cell>
          <cell r="I10">
            <v>0</v>
          </cell>
          <cell r="J10" t="str">
            <v>United Kingdom</v>
          </cell>
          <cell r="K10" t="str">
            <v>UKWOR</v>
          </cell>
          <cell r="L10" t="str">
            <v>UKWOR</v>
          </cell>
          <cell r="M10" t="str">
            <v>UK, Worthing,  Manufacturing</v>
          </cell>
          <cell r="N10" t="str">
            <v>GSK001</v>
          </cell>
          <cell r="O10">
            <v>101</v>
          </cell>
          <cell r="P10">
            <v>1</v>
          </cell>
          <cell r="Q10">
            <v>1</v>
          </cell>
          <cell r="R10">
            <v>2700</v>
          </cell>
          <cell r="S10">
            <v>90</v>
          </cell>
          <cell r="T10">
            <v>39</v>
          </cell>
        </row>
        <row r="11">
          <cell r="A11" t="str">
            <v>10000000041823</v>
          </cell>
          <cell r="B11" t="str">
            <v>10000000041823</v>
          </cell>
          <cell r="C11" t="str">
            <v>AUGMENTIN TABLET 1G 2X7_KZ</v>
          </cell>
          <cell r="D11" t="str">
            <v>AUGMENTIN  tab. 875 mg/125 mg (x 14)</v>
          </cell>
          <cell r="E11" t="str">
            <v>AC</v>
          </cell>
          <cell r="F11" t="str">
            <v>Rx</v>
          </cell>
          <cell r="G11">
            <v>2213</v>
          </cell>
          <cell r="H11" t="str">
            <v>3004100008</v>
          </cell>
          <cell r="I11">
            <v>0</v>
          </cell>
          <cell r="J11" t="str">
            <v>United Kingdom</v>
          </cell>
          <cell r="K11" t="str">
            <v>UKWOR</v>
          </cell>
          <cell r="L11" t="str">
            <v>UKWOR</v>
          </cell>
          <cell r="M11" t="str">
            <v>UK, Worthing,  Manufacturing</v>
          </cell>
          <cell r="N11" t="str">
            <v>GSK001</v>
          </cell>
          <cell r="O11">
            <v>101</v>
          </cell>
          <cell r="P11">
            <v>1</v>
          </cell>
          <cell r="Q11">
            <v>1</v>
          </cell>
          <cell r="R11">
            <v>2700</v>
          </cell>
          <cell r="S11">
            <v>90</v>
          </cell>
          <cell r="T11">
            <v>45</v>
          </cell>
        </row>
        <row r="12">
          <cell r="A12" t="str">
            <v>5163440021</v>
          </cell>
          <cell r="B12" t="str">
            <v>5163440021</v>
          </cell>
          <cell r="C12" t="str">
            <v>AUGMENTIN SR TAB 7X4_KZ</v>
          </cell>
          <cell r="D12" t="str">
            <v>AUGMENTIN SR  tab. 1000 mg/62.5 mg (x 28)</v>
          </cell>
          <cell r="E12" t="str">
            <v>OB</v>
          </cell>
          <cell r="F12" t="str">
            <v>Rx</v>
          </cell>
          <cell r="G12">
            <v>2816</v>
          </cell>
          <cell r="H12" t="str">
            <v>3004100008</v>
          </cell>
          <cell r="I12">
            <v>0</v>
          </cell>
          <cell r="J12" t="e">
            <v>#N/A</v>
          </cell>
          <cell r="K12" t="str">
            <v>FRMAY</v>
          </cell>
          <cell r="L12" t="str">
            <v>FR53</v>
          </cell>
          <cell r="M12" t="str">
            <v>France, Mayenne, Terras 2, XTS Manufacturing</v>
          </cell>
          <cell r="O12">
            <v>91</v>
          </cell>
          <cell r="P12">
            <v>2000</v>
          </cell>
          <cell r="Q12">
            <v>1000</v>
          </cell>
          <cell r="R12">
            <v>1536</v>
          </cell>
          <cell r="S12">
            <v>64</v>
          </cell>
          <cell r="T12">
            <v>81</v>
          </cell>
        </row>
        <row r="13">
          <cell r="A13" t="str">
            <v>60000000004043</v>
          </cell>
          <cell r="B13" t="str">
            <v>A232801</v>
          </cell>
          <cell r="C13" t="str">
            <v>AUGMENTIN INJ 2000/200MG 10X25ML</v>
          </cell>
          <cell r="D13" t="str">
            <v>AUGMENTIN  inf. 2000 mg/200 mg (x 10)</v>
          </cell>
          <cell r="E13" t="str">
            <v>AC</v>
          </cell>
          <cell r="F13" t="str">
            <v>Rx</v>
          </cell>
          <cell r="G13">
            <v>11843</v>
          </cell>
          <cell r="H13" t="str">
            <v>3004100008</v>
          </cell>
          <cell r="I13">
            <v>0</v>
          </cell>
          <cell r="J13" t="e">
            <v>#N/A</v>
          </cell>
          <cell r="K13" t="str">
            <v>ITBIP</v>
          </cell>
          <cell r="L13" t="str">
            <v>ITBIP</v>
          </cell>
          <cell r="M13" t="str">
            <v>Italy, Biopharma, ES EU</v>
          </cell>
          <cell r="N13" t="str">
            <v>NGS012</v>
          </cell>
          <cell r="O13">
            <v>95</v>
          </cell>
          <cell r="P13">
            <v>2880</v>
          </cell>
          <cell r="Q13">
            <v>2880</v>
          </cell>
          <cell r="R13">
            <v>1008</v>
          </cell>
          <cell r="S13">
            <v>24</v>
          </cell>
          <cell r="T13">
            <v>380</v>
          </cell>
        </row>
        <row r="14">
          <cell r="A14" t="str">
            <v>10000000063043</v>
          </cell>
          <cell r="B14" t="str">
            <v>10000000063043</v>
          </cell>
          <cell r="C14" t="str">
            <v>AVAMYS NASAL SPRAY 0.05% 120SPRX1 KZ</v>
          </cell>
          <cell r="D14" t="str">
            <v>AVAMYS  spr. 27.5 mcg/dose (120 d x 1)</v>
          </cell>
          <cell r="E14" t="str">
            <v>AC</v>
          </cell>
          <cell r="F14" t="str">
            <v>Rx</v>
          </cell>
          <cell r="G14">
            <v>2669</v>
          </cell>
          <cell r="H14" t="str">
            <v>3004320008</v>
          </cell>
          <cell r="I14">
            <v>0</v>
          </cell>
          <cell r="J14" t="str">
            <v>Spain</v>
          </cell>
          <cell r="K14" t="str">
            <v>UKBAR</v>
          </cell>
          <cell r="L14" t="str">
            <v>GB57</v>
          </cell>
          <cell r="M14" t="str">
            <v>UK, Barnard Castle, Manufacturing</v>
          </cell>
          <cell r="N14" t="str">
            <v>GSK020</v>
          </cell>
          <cell r="O14">
            <v>115</v>
          </cell>
          <cell r="P14">
            <v>48</v>
          </cell>
          <cell r="Q14">
            <v>1</v>
          </cell>
          <cell r="R14">
            <v>3264</v>
          </cell>
          <cell r="S14">
            <v>48</v>
          </cell>
          <cell r="T14">
            <v>73</v>
          </cell>
        </row>
        <row r="15">
          <cell r="A15" t="str">
            <v>283103</v>
          </cell>
          <cell r="B15" t="str">
            <v>283103</v>
          </cell>
          <cell r="C15" t="str">
            <v>AVODART CAPS 0.5MG 3X10</v>
          </cell>
          <cell r="D15" t="str">
            <v>AVODART  caps. 0.5 mg (x 30)</v>
          </cell>
          <cell r="E15" t="str">
            <v>AC</v>
          </cell>
          <cell r="F15" t="str">
            <v>Rx</v>
          </cell>
          <cell r="G15">
            <v>5980</v>
          </cell>
          <cell r="H15" t="str">
            <v>3004390001</v>
          </cell>
          <cell r="I15">
            <v>0</v>
          </cell>
          <cell r="J15" t="str">
            <v>Poland</v>
          </cell>
          <cell r="K15" t="str">
            <v>PLPZN</v>
          </cell>
          <cell r="L15" t="str">
            <v>PL05</v>
          </cell>
          <cell r="M15" t="str">
            <v>Poland, Poznan, Manufacturing</v>
          </cell>
          <cell r="N15" t="str">
            <v>PLPL05</v>
          </cell>
          <cell r="O15">
            <v>85</v>
          </cell>
          <cell r="P15">
            <v>80</v>
          </cell>
          <cell r="Q15">
            <v>80</v>
          </cell>
          <cell r="R15">
            <v>2560</v>
          </cell>
          <cell r="S15">
            <v>80</v>
          </cell>
          <cell r="T15">
            <v>44</v>
          </cell>
        </row>
        <row r="16">
          <cell r="A16" t="str">
            <v>10000000091612</v>
          </cell>
          <cell r="B16" t="str">
            <v>10000000091612</v>
          </cell>
          <cell r="C16" t="str">
            <v>BENLYSTA 120MGX1 FD INJ KZ</v>
          </cell>
          <cell r="D16" t="str">
            <v>BENLYSTA  inf. 120 mg (x 1)</v>
          </cell>
          <cell r="E16" t="str">
            <v>AC</v>
          </cell>
          <cell r="F16" t="str">
            <v>Rx</v>
          </cell>
          <cell r="G16">
            <v>54877</v>
          </cell>
          <cell r="H16" t="str">
            <v>3002150000</v>
          </cell>
          <cell r="I16">
            <v>0</v>
          </cell>
          <cell r="J16" t="str">
            <v>Italy</v>
          </cell>
          <cell r="K16" t="str">
            <v>ITPAR</v>
          </cell>
          <cell r="L16" t="str">
            <v>IT53</v>
          </cell>
          <cell r="M16" t="str">
            <v>Italy, Parma, Manufacturing</v>
          </cell>
          <cell r="N16" t="str">
            <v>PLIT53</v>
          </cell>
          <cell r="O16">
            <v>75</v>
          </cell>
          <cell r="P16">
            <v>72</v>
          </cell>
          <cell r="Q16">
            <v>72</v>
          </cell>
          <cell r="R16">
            <v>2304</v>
          </cell>
          <cell r="S16">
            <v>72</v>
          </cell>
        </row>
        <row r="17">
          <cell r="A17" t="str">
            <v>10000000091613</v>
          </cell>
          <cell r="B17" t="str">
            <v>10000000091613</v>
          </cell>
          <cell r="C17" t="str">
            <v>BENLYSTA 400MGX1 FD INJ KZ</v>
          </cell>
          <cell r="D17" t="str">
            <v>BENLYSTA  inf. 400 mg  (x 1)</v>
          </cell>
          <cell r="E17" t="str">
            <v>AC</v>
          </cell>
          <cell r="F17" t="str">
            <v>Rx</v>
          </cell>
          <cell r="G17">
            <v>197005</v>
          </cell>
          <cell r="H17" t="str">
            <v>3002150000</v>
          </cell>
          <cell r="I17">
            <v>0</v>
          </cell>
          <cell r="J17" t="str">
            <v>Italy</v>
          </cell>
          <cell r="K17" t="str">
            <v>ITPAR</v>
          </cell>
          <cell r="L17" t="str">
            <v>IT53</v>
          </cell>
          <cell r="M17" t="str">
            <v>Italy, Parma, Manufacturing</v>
          </cell>
          <cell r="N17" t="str">
            <v>PLIT53</v>
          </cell>
          <cell r="O17">
            <v>75</v>
          </cell>
          <cell r="P17">
            <v>72</v>
          </cell>
          <cell r="Q17">
            <v>72</v>
          </cell>
          <cell r="R17">
            <v>2304</v>
          </cell>
          <cell r="S17">
            <v>72</v>
          </cell>
          <cell r="T17">
            <v>45</v>
          </cell>
        </row>
        <row r="18">
          <cell r="A18" t="str">
            <v>251539</v>
          </cell>
          <cell r="B18" t="str">
            <v>251539</v>
          </cell>
          <cell r="C18" t="str">
            <v>CLOTRIMAZOL CREAM 1% 1X20G</v>
          </cell>
          <cell r="D18" t="str">
            <v>CLOTRIMAZOLE  cream 0,01 (20 g x 1)</v>
          </cell>
          <cell r="E18" t="str">
            <v>AC</v>
          </cell>
          <cell r="F18" t="str">
            <v>Rx</v>
          </cell>
          <cell r="G18">
            <v>433</v>
          </cell>
          <cell r="H18" t="str">
            <v>3004900002</v>
          </cell>
          <cell r="I18">
            <v>0</v>
          </cell>
          <cell r="J18" t="str">
            <v>Poland</v>
          </cell>
          <cell r="K18" t="str">
            <v>PLPZN</v>
          </cell>
          <cell r="L18" t="str">
            <v>PL05</v>
          </cell>
          <cell r="M18" t="str">
            <v>Poland, Poznan, Manufacturing</v>
          </cell>
          <cell r="N18" t="str">
            <v>PLPL05</v>
          </cell>
          <cell r="O18">
            <v>134</v>
          </cell>
          <cell r="P18">
            <v>23850</v>
          </cell>
          <cell r="Q18">
            <v>23850</v>
          </cell>
          <cell r="R18">
            <v>4536</v>
          </cell>
          <cell r="S18">
            <v>84</v>
          </cell>
          <cell r="T18">
            <v>32</v>
          </cell>
        </row>
        <row r="19">
          <cell r="A19" t="str">
            <v>254043</v>
          </cell>
          <cell r="B19" t="str">
            <v>254043</v>
          </cell>
          <cell r="C19" t="str">
            <v>CLOTRIMAZOL TABLET 100MG 1X6</v>
          </cell>
          <cell r="D19" t="str">
            <v>CLOTRIMAZOLE  tab. 100 mg (x 6)</v>
          </cell>
          <cell r="E19" t="str">
            <v>RD</v>
          </cell>
          <cell r="F19" t="str">
            <v>Rx</v>
          </cell>
          <cell r="G19">
            <v>351</v>
          </cell>
          <cell r="H19" t="str">
            <v>3004900002</v>
          </cell>
          <cell r="I19">
            <v>0</v>
          </cell>
          <cell r="J19" t="e">
            <v>#N/A</v>
          </cell>
          <cell r="K19" t="str">
            <v>PLPZN</v>
          </cell>
          <cell r="L19" t="str">
            <v>PL05</v>
          </cell>
          <cell r="M19" t="str">
            <v>Poland, Poznan, Manufacturing</v>
          </cell>
          <cell r="N19" t="str">
            <v>PLPL05</v>
          </cell>
          <cell r="O19">
            <v>134</v>
          </cell>
          <cell r="P19">
            <v>180</v>
          </cell>
          <cell r="Q19">
            <v>180</v>
          </cell>
          <cell r="R19">
            <v>5400</v>
          </cell>
          <cell r="S19">
            <v>180</v>
          </cell>
          <cell r="T19">
            <v>21</v>
          </cell>
        </row>
        <row r="20">
          <cell r="A20" t="str">
            <v>285473</v>
          </cell>
          <cell r="B20" t="str">
            <v>285473</v>
          </cell>
          <cell r="C20" t="str">
            <v>COMBIVIR TABLET 150/300MG 6X10</v>
          </cell>
          <cell r="D20" t="str">
            <v>COMBIVIR  tab. 150/300 mg (x 60)</v>
          </cell>
          <cell r="E20" t="str">
            <v>AC</v>
          </cell>
          <cell r="F20" t="str">
            <v>ViiV</v>
          </cell>
          <cell r="G20">
            <v>5053</v>
          </cell>
          <cell r="H20" t="str">
            <v>3004900002</v>
          </cell>
          <cell r="I20">
            <v>0</v>
          </cell>
          <cell r="J20" t="str">
            <v>Poland</v>
          </cell>
          <cell r="K20" t="str">
            <v>PLPZN</v>
          </cell>
          <cell r="L20" t="str">
            <v>PL05</v>
          </cell>
          <cell r="M20" t="str">
            <v>Poland, Poznan, Manufacturing</v>
          </cell>
          <cell r="N20" t="str">
            <v>PLPL05</v>
          </cell>
          <cell r="O20">
            <v>85</v>
          </cell>
          <cell r="P20">
            <v>36</v>
          </cell>
          <cell r="Q20">
            <v>36</v>
          </cell>
          <cell r="R20">
            <v>1440</v>
          </cell>
          <cell r="S20">
            <v>36</v>
          </cell>
          <cell r="T20">
            <v>88</v>
          </cell>
        </row>
        <row r="21">
          <cell r="A21" t="str">
            <v>281202</v>
          </cell>
          <cell r="B21" t="str">
            <v>281202</v>
          </cell>
          <cell r="C21" t="str">
            <v>DERMOVATE CREAM 0.05% A 25G</v>
          </cell>
          <cell r="D21" t="str">
            <v>DERMOVATE  cream 0,0005 (25 g x 1)</v>
          </cell>
          <cell r="E21" t="str">
            <v>AC</v>
          </cell>
          <cell r="F21" t="str">
            <v>Rx</v>
          </cell>
          <cell r="G21">
            <v>1006</v>
          </cell>
          <cell r="H21" t="str">
            <v>3004320008</v>
          </cell>
          <cell r="I21">
            <v>0</v>
          </cell>
          <cell r="J21" t="str">
            <v>Poland</v>
          </cell>
          <cell r="K21" t="str">
            <v>PLPZN</v>
          </cell>
          <cell r="L21" t="str">
            <v>PL05</v>
          </cell>
          <cell r="M21" t="str">
            <v>Poland, Poznan, Manufacturing</v>
          </cell>
          <cell r="N21" t="str">
            <v>PLPL05</v>
          </cell>
          <cell r="O21">
            <v>134</v>
          </cell>
          <cell r="P21">
            <v>5000</v>
          </cell>
          <cell r="Q21">
            <v>500</v>
          </cell>
          <cell r="R21">
            <v>3240</v>
          </cell>
          <cell r="S21">
            <v>60</v>
          </cell>
          <cell r="T21">
            <v>36</v>
          </cell>
        </row>
        <row r="22">
          <cell r="A22" t="str">
            <v>281223</v>
          </cell>
          <cell r="B22" t="str">
            <v>281223</v>
          </cell>
          <cell r="C22" t="str">
            <v>DERMOVATE OINTMENT 0.05% A 25G</v>
          </cell>
          <cell r="D22" t="str">
            <v>DERMOVATE  oint. 0,0005 (25 g x 1)</v>
          </cell>
          <cell r="E22" t="str">
            <v>AC</v>
          </cell>
          <cell r="F22" t="str">
            <v>Rx</v>
          </cell>
          <cell r="G22">
            <v>1006</v>
          </cell>
          <cell r="H22" t="str">
            <v>3004320008</v>
          </cell>
          <cell r="I22">
            <v>0</v>
          </cell>
          <cell r="J22" t="str">
            <v>Poland</v>
          </cell>
          <cell r="K22" t="str">
            <v>PLPZN</v>
          </cell>
          <cell r="L22" t="str">
            <v>PL05</v>
          </cell>
          <cell r="M22" t="str">
            <v>Poland, Poznan, Manufacturing</v>
          </cell>
          <cell r="N22" t="str">
            <v>PLPL05</v>
          </cell>
          <cell r="O22">
            <v>134</v>
          </cell>
          <cell r="P22">
            <v>1000</v>
          </cell>
          <cell r="Q22">
            <v>500</v>
          </cell>
          <cell r="R22">
            <v>3240</v>
          </cell>
          <cell r="S22">
            <v>60</v>
          </cell>
          <cell r="T22">
            <v>40</v>
          </cell>
        </row>
        <row r="23">
          <cell r="A23" t="str">
            <v>60000000011337</v>
          </cell>
          <cell r="B23" t="str">
            <v>60000000011337</v>
          </cell>
          <cell r="C23" t="str">
            <v>DUAC GEL 5/1% 1X15G_KZ/AZ-STF</v>
          </cell>
          <cell r="D23" t="str">
            <v>DUAC  gel  (15 g x 1)</v>
          </cell>
          <cell r="E23" t="str">
            <v>RD</v>
          </cell>
          <cell r="F23" t="str">
            <v>Rx</v>
          </cell>
          <cell r="G23">
            <v>2124</v>
          </cell>
          <cell r="H23" t="str">
            <v>3004200002</v>
          </cell>
          <cell r="I23">
            <v>0</v>
          </cell>
          <cell r="J23" t="e">
            <v>#N/A</v>
          </cell>
          <cell r="K23" t="str">
            <v>UKBAR</v>
          </cell>
          <cell r="L23" t="str">
            <v>GB57</v>
          </cell>
          <cell r="M23" t="str">
            <v>UK, Barnard Castle, Manufacturing</v>
          </cell>
          <cell r="N23" t="str">
            <v>GSK020</v>
          </cell>
          <cell r="O23">
            <v>129</v>
          </cell>
          <cell r="P23">
            <v>4800</v>
          </cell>
          <cell r="Q23">
            <v>200</v>
          </cell>
          <cell r="R23">
            <v>4800</v>
          </cell>
          <cell r="S23">
            <v>200</v>
          </cell>
          <cell r="T23">
            <v>28</v>
          </cell>
        </row>
        <row r="24">
          <cell r="A24" t="str">
            <v>60000000014611</v>
          </cell>
          <cell r="B24" t="str">
            <v>P220375203</v>
          </cell>
          <cell r="C24" t="str">
            <v>DUODART CAPS 0.5MG/0.4MG X30</v>
          </cell>
          <cell r="D24" t="str">
            <v>DUODART  caps. 0,5 mg (x 30)</v>
          </cell>
          <cell r="E24" t="str">
            <v>AC</v>
          </cell>
          <cell r="F24" t="str">
            <v>Rx</v>
          </cell>
          <cell r="G24">
            <v>6621</v>
          </cell>
          <cell r="H24" t="str">
            <v>3004320008</v>
          </cell>
          <cell r="I24">
            <v>0</v>
          </cell>
          <cell r="J24" t="str">
            <v>Germany</v>
          </cell>
          <cell r="K24" t="str">
            <v>FRRSS</v>
          </cell>
          <cell r="L24" t="str">
            <v>FRRSS</v>
          </cell>
          <cell r="M24" t="str">
            <v>France, Catalent Beinheim, ES.</v>
          </cell>
          <cell r="N24" t="str">
            <v>NGS067</v>
          </cell>
          <cell r="O24">
            <v>133</v>
          </cell>
          <cell r="P24">
            <v>1000</v>
          </cell>
          <cell r="Q24">
            <v>50</v>
          </cell>
          <cell r="R24">
            <v>2400</v>
          </cell>
          <cell r="S24">
            <v>50</v>
          </cell>
          <cell r="T24">
            <v>58</v>
          </cell>
        </row>
        <row r="25">
          <cell r="A25" t="str">
            <v>60000000014845</v>
          </cell>
          <cell r="B25" t="str">
            <v>P220375204</v>
          </cell>
          <cell r="C25" t="str">
            <v>DUODART CAPS 0.5MG/0.4MG X90</v>
          </cell>
          <cell r="D25" t="str">
            <v>DUODART  caps. 0,5 mg (x 90)</v>
          </cell>
          <cell r="E25" t="str">
            <v>AC</v>
          </cell>
          <cell r="F25" t="str">
            <v>Rx</v>
          </cell>
          <cell r="G25">
            <v>15238</v>
          </cell>
          <cell r="H25" t="str">
            <v>3004320008</v>
          </cell>
          <cell r="I25">
            <v>0</v>
          </cell>
          <cell r="J25" t="str">
            <v>Germany</v>
          </cell>
          <cell r="K25" t="str">
            <v>FRRSS</v>
          </cell>
          <cell r="L25" t="str">
            <v>FRRSS</v>
          </cell>
          <cell r="M25" t="str">
            <v>France, Catalent Beinheim, ES.</v>
          </cell>
          <cell r="N25" t="str">
            <v>NGS067</v>
          </cell>
          <cell r="O25">
            <v>133</v>
          </cell>
          <cell r="P25">
            <v>1050</v>
          </cell>
          <cell r="Q25">
            <v>50</v>
          </cell>
          <cell r="R25">
            <v>1050</v>
          </cell>
          <cell r="S25">
            <v>50</v>
          </cell>
          <cell r="T25">
            <v>120</v>
          </cell>
        </row>
        <row r="26">
          <cell r="A26" t="str">
            <v>265656</v>
          </cell>
          <cell r="B26" t="str">
            <v>265656</v>
          </cell>
          <cell r="C26" t="str">
            <v>EPIVIR TABLET 150 MG 1X 60</v>
          </cell>
          <cell r="D26" t="str">
            <v>EPIVIR  tab. 150 mg (x 60)</v>
          </cell>
          <cell r="E26" t="str">
            <v>AC</v>
          </cell>
          <cell r="F26" t="str">
            <v>ViiV</v>
          </cell>
          <cell r="G26">
            <v>4295</v>
          </cell>
          <cell r="H26" t="str">
            <v>3004900002</v>
          </cell>
          <cell r="I26">
            <v>0</v>
          </cell>
          <cell r="J26" t="str">
            <v>Poland</v>
          </cell>
          <cell r="K26" t="str">
            <v>PLPZN</v>
          </cell>
          <cell r="L26" t="str">
            <v>PL05</v>
          </cell>
          <cell r="M26" t="str">
            <v>Poland, Poznan, Manufacturing</v>
          </cell>
          <cell r="N26" t="str">
            <v>PLPL05</v>
          </cell>
          <cell r="O26">
            <v>85</v>
          </cell>
          <cell r="P26">
            <v>80</v>
          </cell>
          <cell r="Q26">
            <v>80</v>
          </cell>
          <cell r="R26">
            <v>2400</v>
          </cell>
          <cell r="S26">
            <v>40</v>
          </cell>
          <cell r="T26">
            <v>50</v>
          </cell>
        </row>
        <row r="27">
          <cell r="A27" t="str">
            <v>60000000002615</v>
          </cell>
          <cell r="B27" t="str">
            <v>60000000002615</v>
          </cell>
          <cell r="C27" t="str">
            <v>FLIXOTIDE AER 134A 50MCG 1X120D_KZ</v>
          </cell>
          <cell r="D27" t="str">
            <v>FLIXOTIDE  aer. 50 mcg/dose (120 d x 1)</v>
          </cell>
          <cell r="E27" t="str">
            <v>AC</v>
          </cell>
          <cell r="F27" t="str">
            <v>Rx</v>
          </cell>
          <cell r="G27">
            <v>2002</v>
          </cell>
          <cell r="H27" t="str">
            <v>3004320008</v>
          </cell>
          <cell r="I27">
            <v>0</v>
          </cell>
          <cell r="J27" t="str">
            <v>Spain</v>
          </cell>
          <cell r="K27" t="str">
            <v>ESARA</v>
          </cell>
          <cell r="L27" t="str">
            <v>ES51</v>
          </cell>
          <cell r="M27" t="str">
            <v>Spain, Aranda, Manufacturing</v>
          </cell>
          <cell r="N27" t="str">
            <v>PLES51</v>
          </cell>
          <cell r="O27">
            <v>88</v>
          </cell>
          <cell r="P27">
            <v>100</v>
          </cell>
          <cell r="Q27">
            <v>100</v>
          </cell>
          <cell r="R27">
            <v>4000</v>
          </cell>
          <cell r="S27">
            <v>100</v>
          </cell>
          <cell r="T27">
            <v>40</v>
          </cell>
        </row>
        <row r="28">
          <cell r="A28" t="str">
            <v>60000000002610</v>
          </cell>
          <cell r="B28" t="str">
            <v>60000000002610</v>
          </cell>
          <cell r="C28" t="str">
            <v>FLIXOTIDE AER 134A 125MCG 1X60D_AZ/KZ</v>
          </cell>
          <cell r="D28" t="str">
            <v>FLIXOTIDE  aer. 125 mcg/dose (60 d x 1)</v>
          </cell>
          <cell r="E28" t="str">
            <v>AC</v>
          </cell>
          <cell r="F28" t="str">
            <v>Rx</v>
          </cell>
          <cell r="G28">
            <v>2895</v>
          </cell>
          <cell r="H28" t="str">
            <v>3004320008</v>
          </cell>
          <cell r="I28">
            <v>0</v>
          </cell>
          <cell r="J28" t="str">
            <v>Spain</v>
          </cell>
          <cell r="K28" t="str">
            <v>ESARA</v>
          </cell>
          <cell r="L28" t="str">
            <v>ES51</v>
          </cell>
          <cell r="M28" t="str">
            <v>Spain, Aranda, Manufacturing</v>
          </cell>
          <cell r="N28" t="str">
            <v>PLES51</v>
          </cell>
          <cell r="O28">
            <v>84</v>
          </cell>
          <cell r="P28">
            <v>100</v>
          </cell>
          <cell r="Q28">
            <v>100</v>
          </cell>
          <cell r="R28">
            <v>4000</v>
          </cell>
          <cell r="S28">
            <v>100</v>
          </cell>
          <cell r="T28">
            <v>33</v>
          </cell>
        </row>
        <row r="29">
          <cell r="A29" t="str">
            <v>60000000002611</v>
          </cell>
          <cell r="B29" t="str">
            <v>60000000002611</v>
          </cell>
          <cell r="C29" t="str">
            <v>FLIXOTIDE AER 134A 250MCG 1X120D_KZ</v>
          </cell>
          <cell r="D29" t="str">
            <v>FLIXOTIDE  aer. 250 mcg/dose (120 d x 1)</v>
          </cell>
          <cell r="E29" t="str">
            <v>AC</v>
          </cell>
          <cell r="F29" t="str">
            <v>Rx</v>
          </cell>
          <cell r="G29">
            <v>7202</v>
          </cell>
          <cell r="H29" t="str">
            <v>3004320008</v>
          </cell>
          <cell r="I29">
            <v>0</v>
          </cell>
          <cell r="J29" t="str">
            <v>Spain</v>
          </cell>
          <cell r="K29" t="str">
            <v>ESARA</v>
          </cell>
          <cell r="L29" t="str">
            <v>ES51</v>
          </cell>
          <cell r="M29" t="str">
            <v>Spain, Aranda, Manufacturing</v>
          </cell>
          <cell r="N29" t="str">
            <v>PLES51</v>
          </cell>
          <cell r="O29">
            <v>88</v>
          </cell>
          <cell r="P29">
            <v>100</v>
          </cell>
          <cell r="Q29">
            <v>100</v>
          </cell>
          <cell r="R29">
            <v>4000</v>
          </cell>
          <cell r="S29">
            <v>100</v>
          </cell>
          <cell r="T29">
            <v>40</v>
          </cell>
        </row>
        <row r="30">
          <cell r="A30" t="str">
            <v>60000000101027</v>
          </cell>
          <cell r="B30" t="str">
            <v>60000000101027</v>
          </cell>
          <cell r="C30" t="str">
            <v>INCRUSE ELLIPTA 55MCG 1X30</v>
          </cell>
          <cell r="D30" t="str">
            <v>INCRUSE Ellipta 55 mcg (x 30)</v>
          </cell>
          <cell r="E30" t="str">
            <v>AC</v>
          </cell>
          <cell r="F30" t="str">
            <v>Rx</v>
          </cell>
          <cell r="G30">
            <v>6352</v>
          </cell>
          <cell r="J30" t="e">
            <v>#N/A</v>
          </cell>
          <cell r="K30" t="str">
            <v>UKWAR</v>
          </cell>
          <cell r="L30" t="str">
            <v>UKWAR</v>
          </cell>
          <cell r="M30" t="str">
            <v>UK, Ware, Manufacturing</v>
          </cell>
          <cell r="N30" t="str">
            <v>GSK022</v>
          </cell>
          <cell r="O30">
            <v>140</v>
          </cell>
          <cell r="P30">
            <v>1560</v>
          </cell>
          <cell r="Q30">
            <v>1560</v>
          </cell>
          <cell r="R30">
            <v>1560</v>
          </cell>
          <cell r="S30">
            <v>24</v>
          </cell>
        </row>
        <row r="31">
          <cell r="A31" t="str">
            <v>60000000041724</v>
          </cell>
          <cell r="B31" t="str">
            <v>CIA03690</v>
          </cell>
          <cell r="C31" t="str">
            <v>KEPPRA 100MG/ML 300ML SOL GSK KZ</v>
          </cell>
          <cell r="D31" t="str">
            <v>KEPPRA  sol. 100 mg/ml (300 ml x 1)</v>
          </cell>
          <cell r="E31" t="str">
            <v>AC</v>
          </cell>
          <cell r="F31" t="str">
            <v>Rx</v>
          </cell>
          <cell r="G31">
            <v>11165</v>
          </cell>
          <cell r="H31" t="str">
            <v>3004900002</v>
          </cell>
          <cell r="I31">
            <v>0</v>
          </cell>
          <cell r="J31" t="str">
            <v>France</v>
          </cell>
          <cell r="K31" t="str">
            <v>BEBRA</v>
          </cell>
          <cell r="L31" t="str">
            <v>BEBRA</v>
          </cell>
          <cell r="M31" t="str">
            <v>Belgium, UCB Braine, 3rd Party</v>
          </cell>
          <cell r="N31" t="str">
            <v>NGS710</v>
          </cell>
          <cell r="O31">
            <v>149</v>
          </cell>
          <cell r="P31">
            <v>500</v>
          </cell>
          <cell r="Q31">
            <v>100</v>
          </cell>
          <cell r="R31">
            <v>750</v>
          </cell>
          <cell r="S31">
            <v>25</v>
          </cell>
          <cell r="T31">
            <v>560</v>
          </cell>
        </row>
        <row r="32">
          <cell r="A32" t="str">
            <v>60000000041745</v>
          </cell>
          <cell r="B32" t="str">
            <v>CIA03637</v>
          </cell>
          <cell r="C32" t="str">
            <v>KEPPRA DG 250MG 30TAB GSK AZ/KZ</v>
          </cell>
          <cell r="D32" t="str">
            <v>KEPPRA  tab. 250 mg (x 30)</v>
          </cell>
          <cell r="E32" t="str">
            <v>AC</v>
          </cell>
          <cell r="F32" t="str">
            <v>Rx</v>
          </cell>
          <cell r="G32">
            <v>2274</v>
          </cell>
          <cell r="H32" t="str">
            <v>3004900002</v>
          </cell>
          <cell r="I32">
            <v>0</v>
          </cell>
          <cell r="J32" t="str">
            <v>Belgium</v>
          </cell>
          <cell r="K32" t="str">
            <v>BEBRA</v>
          </cell>
          <cell r="L32" t="str">
            <v>BEBRA</v>
          </cell>
          <cell r="M32" t="str">
            <v>Belgium, UCB Braine, 3rd Party</v>
          </cell>
          <cell r="N32" t="str">
            <v>NGS710</v>
          </cell>
          <cell r="O32">
            <v>115</v>
          </cell>
          <cell r="P32">
            <v>2000</v>
          </cell>
          <cell r="Q32">
            <v>1</v>
          </cell>
          <cell r="R32">
            <v>3840</v>
          </cell>
          <cell r="S32">
            <v>120</v>
          </cell>
          <cell r="T32">
            <v>31</v>
          </cell>
        </row>
        <row r="33">
          <cell r="A33" t="str">
            <v>60000000042666</v>
          </cell>
          <cell r="B33" t="str">
            <v>CIA03636</v>
          </cell>
          <cell r="C33" t="str">
            <v>KEPPRA DG 500MG 30TAB GSK AZ/KZ</v>
          </cell>
          <cell r="D33" t="str">
            <v>KEPPRA  tab. 500 mg (x 30)</v>
          </cell>
          <cell r="E33" t="str">
            <v>AC</v>
          </cell>
          <cell r="F33" t="str">
            <v>Rx</v>
          </cell>
          <cell r="G33">
            <v>4548</v>
          </cell>
          <cell r="H33" t="str">
            <v>3004900002</v>
          </cell>
          <cell r="I33">
            <v>0</v>
          </cell>
          <cell r="J33" t="str">
            <v>Belgium</v>
          </cell>
          <cell r="K33" t="str">
            <v>BEBRA</v>
          </cell>
          <cell r="L33" t="str">
            <v>BEBRA</v>
          </cell>
          <cell r="M33" t="str">
            <v>Belgium, UCB Braine, 3rd Party</v>
          </cell>
          <cell r="N33" t="str">
            <v>NGS710</v>
          </cell>
          <cell r="O33">
            <v>115</v>
          </cell>
          <cell r="P33">
            <v>1500</v>
          </cell>
          <cell r="Q33">
            <v>500</v>
          </cell>
          <cell r="R33">
            <v>3200</v>
          </cell>
          <cell r="S33">
            <v>100</v>
          </cell>
          <cell r="T33">
            <v>36</v>
          </cell>
        </row>
        <row r="34">
          <cell r="A34" t="str">
            <v>60000000042667</v>
          </cell>
          <cell r="B34" t="str">
            <v>CIA03619</v>
          </cell>
          <cell r="C34" t="str">
            <v>KEPPRA DG 1000MG 30TAB GSK AZ/KZ</v>
          </cell>
          <cell r="D34" t="str">
            <v>KEPPRA  tab. 1000 mg (x 30)</v>
          </cell>
          <cell r="E34" t="str">
            <v>AC</v>
          </cell>
          <cell r="F34" t="str">
            <v>Rx</v>
          </cell>
          <cell r="G34">
            <v>7146</v>
          </cell>
          <cell r="H34" t="str">
            <v>3004900002</v>
          </cell>
          <cell r="I34">
            <v>0</v>
          </cell>
          <cell r="J34" t="str">
            <v>Belgium</v>
          </cell>
          <cell r="K34" t="str">
            <v>BEBRA</v>
          </cell>
          <cell r="L34" t="str">
            <v>BEBRA</v>
          </cell>
          <cell r="M34" t="str">
            <v>Belgium, UCB Braine, 3rd Party</v>
          </cell>
          <cell r="N34" t="str">
            <v>NGS710</v>
          </cell>
          <cell r="O34">
            <v>95</v>
          </cell>
          <cell r="P34">
            <v>750</v>
          </cell>
          <cell r="Q34">
            <v>50</v>
          </cell>
          <cell r="R34">
            <v>3200</v>
          </cell>
          <cell r="S34">
            <v>100</v>
          </cell>
          <cell r="T34">
            <v>59</v>
          </cell>
        </row>
        <row r="35">
          <cell r="A35" t="str">
            <v>10000000096078</v>
          </cell>
          <cell r="B35" t="str">
            <v>10000000096078</v>
          </cell>
          <cell r="C35" t="str">
            <v>KIVEXA TAB 600MG/300MG 3X10_KZ</v>
          </cell>
          <cell r="D35" t="str">
            <v>KIVEXA  tab. 600/300 mg (x 30)</v>
          </cell>
          <cell r="E35" t="str">
            <v>AC</v>
          </cell>
          <cell r="F35" t="str">
            <v>ViiV</v>
          </cell>
          <cell r="G35">
            <v>22000</v>
          </cell>
          <cell r="H35" t="str">
            <v>3004900002</v>
          </cell>
          <cell r="I35">
            <v>0</v>
          </cell>
          <cell r="J35" t="str">
            <v>Poland</v>
          </cell>
          <cell r="K35" t="str">
            <v>ESARA</v>
          </cell>
          <cell r="L35" t="str">
            <v>ES51</v>
          </cell>
          <cell r="M35" t="str">
            <v>Spain, Aranda, Manufacturing</v>
          </cell>
          <cell r="N35" t="str">
            <v>PLES51</v>
          </cell>
          <cell r="O35">
            <v>88</v>
          </cell>
          <cell r="P35">
            <v>30</v>
          </cell>
          <cell r="Q35">
            <v>30</v>
          </cell>
          <cell r="R35">
            <v>1440</v>
          </cell>
          <cell r="S35">
            <v>30</v>
          </cell>
          <cell r="T35">
            <v>74</v>
          </cell>
        </row>
        <row r="36">
          <cell r="A36" t="str">
            <v>265127</v>
          </cell>
          <cell r="B36" t="str">
            <v>265127</v>
          </cell>
          <cell r="C36" t="str">
            <v>LAMICTAL CHEW/DISP TAB 2 MG X30</v>
          </cell>
          <cell r="D36" t="str">
            <v>LAMICTAL  tab. 2 mg (x 30)</v>
          </cell>
          <cell r="E36" t="str">
            <v>OB</v>
          </cell>
          <cell r="F36" t="str">
            <v>Rx</v>
          </cell>
          <cell r="G36">
            <v>918</v>
          </cell>
          <cell r="H36" t="str">
            <v>3004900002</v>
          </cell>
          <cell r="I36">
            <v>0</v>
          </cell>
          <cell r="J36" t="e">
            <v>#N/A</v>
          </cell>
          <cell r="K36" t="str">
            <v>PLPZN</v>
          </cell>
          <cell r="L36" t="str">
            <v>PL05</v>
          </cell>
          <cell r="M36" t="str">
            <v>Poland, Poznan, Manufacturing</v>
          </cell>
          <cell r="N36" t="str">
            <v>PLPL05</v>
          </cell>
          <cell r="O36">
            <v>134</v>
          </cell>
          <cell r="P36">
            <v>40</v>
          </cell>
          <cell r="Q36">
            <v>40</v>
          </cell>
          <cell r="R36">
            <v>2400</v>
          </cell>
          <cell r="S36">
            <v>60</v>
          </cell>
          <cell r="T36">
            <v>73</v>
          </cell>
        </row>
        <row r="37">
          <cell r="A37" t="str">
            <v>285422</v>
          </cell>
          <cell r="B37" t="str">
            <v>285422</v>
          </cell>
          <cell r="C37" t="str">
            <v>LAMICTAL DISP TAB 5MG 3X10</v>
          </cell>
          <cell r="D37" t="str">
            <v>LAMICTAL  tab. 5 mg (x 30)</v>
          </cell>
          <cell r="E37" t="str">
            <v>AC</v>
          </cell>
          <cell r="F37" t="str">
            <v>Rx</v>
          </cell>
          <cell r="G37">
            <v>621</v>
          </cell>
          <cell r="H37" t="str">
            <v>3004900002</v>
          </cell>
          <cell r="I37">
            <v>0</v>
          </cell>
          <cell r="J37" t="str">
            <v>Poland</v>
          </cell>
          <cell r="K37" t="str">
            <v>PLPZN</v>
          </cell>
          <cell r="L37" t="str">
            <v>PL05</v>
          </cell>
          <cell r="M37" t="str">
            <v>Poland, Poznan, Manufacturing</v>
          </cell>
          <cell r="N37" t="str">
            <v>PLPL05</v>
          </cell>
          <cell r="O37">
            <v>134</v>
          </cell>
          <cell r="P37">
            <v>72</v>
          </cell>
          <cell r="Q37">
            <v>72</v>
          </cell>
          <cell r="R37">
            <v>2880</v>
          </cell>
          <cell r="S37">
            <v>72</v>
          </cell>
          <cell r="T37">
            <v>30</v>
          </cell>
        </row>
        <row r="38">
          <cell r="A38" t="str">
            <v>285423</v>
          </cell>
          <cell r="B38" t="str">
            <v>285423</v>
          </cell>
          <cell r="C38" t="str">
            <v>LAMICTAL DISP TAB 25MG 3X10</v>
          </cell>
          <cell r="D38" t="str">
            <v>LAMICTAL  tab. 25 mg (x 30)</v>
          </cell>
          <cell r="E38" t="str">
            <v>AC</v>
          </cell>
          <cell r="F38" t="str">
            <v>Rx</v>
          </cell>
          <cell r="G38">
            <v>1690</v>
          </cell>
          <cell r="H38" t="str">
            <v>3004900002</v>
          </cell>
          <cell r="I38">
            <v>0</v>
          </cell>
          <cell r="J38" t="str">
            <v>Poland</v>
          </cell>
          <cell r="K38" t="str">
            <v>PLPZN</v>
          </cell>
          <cell r="L38" t="str">
            <v>PL05</v>
          </cell>
          <cell r="M38" t="str">
            <v>Poland, Poznan, Manufacturing</v>
          </cell>
          <cell r="N38" t="str">
            <v>PLPL05</v>
          </cell>
          <cell r="O38">
            <v>134</v>
          </cell>
          <cell r="P38">
            <v>72</v>
          </cell>
          <cell r="Q38">
            <v>72</v>
          </cell>
          <cell r="R38">
            <v>2880</v>
          </cell>
          <cell r="S38">
            <v>72</v>
          </cell>
          <cell r="T38">
            <v>28</v>
          </cell>
        </row>
        <row r="39">
          <cell r="A39" t="str">
            <v>285424</v>
          </cell>
          <cell r="B39" t="str">
            <v>285424</v>
          </cell>
          <cell r="C39" t="str">
            <v>LAMICTAL DISP TAB 50MG 3X10</v>
          </cell>
          <cell r="D39" t="str">
            <v>LAMICTAL  tab. 50 mg (x 30)</v>
          </cell>
          <cell r="E39" t="str">
            <v>AC</v>
          </cell>
          <cell r="F39" t="str">
            <v>Rx</v>
          </cell>
          <cell r="G39">
            <v>3220</v>
          </cell>
          <cell r="H39" t="str">
            <v>3004900002</v>
          </cell>
          <cell r="I39">
            <v>0</v>
          </cell>
          <cell r="J39" t="str">
            <v>Poland</v>
          </cell>
          <cell r="K39" t="str">
            <v>PLPZN</v>
          </cell>
          <cell r="L39" t="str">
            <v>PL05</v>
          </cell>
          <cell r="M39" t="str">
            <v>Poland, Poznan, Manufacturing</v>
          </cell>
          <cell r="N39" t="str">
            <v>PLPL05</v>
          </cell>
          <cell r="O39">
            <v>134</v>
          </cell>
          <cell r="P39">
            <v>72</v>
          </cell>
          <cell r="Q39">
            <v>72</v>
          </cell>
          <cell r="R39">
            <v>2880</v>
          </cell>
          <cell r="S39">
            <v>72</v>
          </cell>
          <cell r="T39">
            <v>31</v>
          </cell>
        </row>
        <row r="40">
          <cell r="A40" t="str">
            <v>285425</v>
          </cell>
          <cell r="B40" t="str">
            <v>285425</v>
          </cell>
          <cell r="C40" t="str">
            <v>LAMICTAL DISP TAB 100MG 3X10</v>
          </cell>
          <cell r="D40" t="str">
            <v>LAMICTAL  tab. 100 mg (x 30)</v>
          </cell>
          <cell r="E40" t="str">
            <v>AC</v>
          </cell>
          <cell r="F40" t="str">
            <v>Rx</v>
          </cell>
          <cell r="G40">
            <v>4282</v>
          </cell>
          <cell r="H40" t="str">
            <v>3004900002</v>
          </cell>
          <cell r="I40">
            <v>0</v>
          </cell>
          <cell r="J40" t="str">
            <v>Poland</v>
          </cell>
          <cell r="K40" t="str">
            <v>PLPZN</v>
          </cell>
          <cell r="L40" t="str">
            <v>PL05</v>
          </cell>
          <cell r="M40" t="str">
            <v>Poland, Poznan, Manufacturing</v>
          </cell>
          <cell r="N40" t="str">
            <v>PLPL05</v>
          </cell>
          <cell r="O40">
            <v>134</v>
          </cell>
          <cell r="P40">
            <v>72</v>
          </cell>
          <cell r="Q40">
            <v>72</v>
          </cell>
          <cell r="R40">
            <v>2880</v>
          </cell>
          <cell r="S40">
            <v>72</v>
          </cell>
          <cell r="T40">
            <v>35</v>
          </cell>
        </row>
        <row r="41">
          <cell r="A41" t="str">
            <v>60000000041722</v>
          </cell>
          <cell r="B41" t="str">
            <v>CIA03667</v>
          </cell>
          <cell r="C41" t="str">
            <v>NOOTROPIL 800MG 30TAB GSK AZ/KZ</v>
          </cell>
          <cell r="D41" t="str">
            <v>NOOTROPIL  tab. 800 mg (x 30)</v>
          </cell>
          <cell r="E41" t="str">
            <v>AC</v>
          </cell>
          <cell r="F41" t="str">
            <v>Rx</v>
          </cell>
          <cell r="G41">
            <v>1066</v>
          </cell>
          <cell r="H41" t="str">
            <v>3004900002</v>
          </cell>
          <cell r="I41">
            <v>0</v>
          </cell>
          <cell r="J41" t="e">
            <v>#N/A</v>
          </cell>
          <cell r="K41" t="str">
            <v>BEBRA</v>
          </cell>
          <cell r="L41" t="str">
            <v>BEBRA</v>
          </cell>
          <cell r="M41" t="str">
            <v>Belgium, UCB Braine, 3rd Party</v>
          </cell>
          <cell r="N41" t="str">
            <v>NGS710</v>
          </cell>
          <cell r="O41">
            <v>120</v>
          </cell>
          <cell r="P41">
            <v>13500</v>
          </cell>
          <cell r="Q41">
            <v>100</v>
          </cell>
          <cell r="R41">
            <v>5760</v>
          </cell>
          <cell r="S41">
            <v>180</v>
          </cell>
          <cell r="T41">
            <v>41</v>
          </cell>
        </row>
        <row r="42">
          <cell r="A42" t="str">
            <v>60000000041723</v>
          </cell>
          <cell r="B42" t="str">
            <v>CIA03668</v>
          </cell>
          <cell r="C42" t="str">
            <v>NOOTROPIL 1200MG 20TAB KZ</v>
          </cell>
          <cell r="D42" t="str">
            <v>NOOTROPIL  tab. 1200 mg (x 20)</v>
          </cell>
          <cell r="E42" t="str">
            <v>AC</v>
          </cell>
          <cell r="F42" t="str">
            <v>Rx</v>
          </cell>
          <cell r="G42">
            <v>1271</v>
          </cell>
          <cell r="H42" t="str">
            <v>3004900002</v>
          </cell>
          <cell r="I42">
            <v>0</v>
          </cell>
          <cell r="J42" t="e">
            <v>#N/A</v>
          </cell>
          <cell r="K42" t="str">
            <v>BEBRA</v>
          </cell>
          <cell r="L42" t="str">
            <v>BEBRA</v>
          </cell>
          <cell r="M42" t="str">
            <v>Belgium, UCB Braine, 3rd Party</v>
          </cell>
          <cell r="N42" t="str">
            <v>NGS710</v>
          </cell>
          <cell r="O42">
            <v>120</v>
          </cell>
          <cell r="P42">
            <v>5500</v>
          </cell>
          <cell r="Q42">
            <v>1</v>
          </cell>
          <cell r="R42">
            <v>5760</v>
          </cell>
          <cell r="S42">
            <v>180</v>
          </cell>
          <cell r="T42">
            <v>41</v>
          </cell>
        </row>
        <row r="43">
          <cell r="A43" t="str">
            <v>60000000100500</v>
          </cell>
          <cell r="B43" t="str">
            <v>60000000100500</v>
          </cell>
          <cell r="C43" t="str">
            <v>RELVAR ELLIPTA 92/22MCG 30D_KZ</v>
          </cell>
          <cell r="D43" t="str">
            <v>RELVAR Ellipta 92/22 mcg (x 30)</v>
          </cell>
          <cell r="E43" t="str">
            <v>RD</v>
          </cell>
          <cell r="F43" t="str">
            <v>Rx</v>
          </cell>
          <cell r="G43">
            <v>8874</v>
          </cell>
          <cell r="H43" t="str">
            <v>3004320009</v>
          </cell>
          <cell r="I43">
            <v>0</v>
          </cell>
          <cell r="J43" t="str">
            <v>United Kingdom</v>
          </cell>
          <cell r="K43" t="str">
            <v>UKWAR</v>
          </cell>
          <cell r="L43" t="str">
            <v>UKWAR</v>
          </cell>
          <cell r="M43" t="str">
            <v>UK, Ware, Manufacturing</v>
          </cell>
          <cell r="N43" t="str">
            <v>GSK022</v>
          </cell>
          <cell r="O43">
            <v>100</v>
          </cell>
          <cell r="P43">
            <v>24</v>
          </cell>
          <cell r="Q43">
            <v>24</v>
          </cell>
          <cell r="R43">
            <v>1560</v>
          </cell>
          <cell r="S43">
            <v>24</v>
          </cell>
          <cell r="T43">
            <v>110</v>
          </cell>
        </row>
        <row r="44">
          <cell r="A44" t="str">
            <v>60000000100538</v>
          </cell>
          <cell r="B44" t="str">
            <v>60000000100538</v>
          </cell>
          <cell r="C44" t="str">
            <v>RELVAR ELLIPTA 184/22MCG 30D_KZ</v>
          </cell>
          <cell r="D44" t="str">
            <v>RELVAR Ellipta 184/22 mcg (x 30)</v>
          </cell>
          <cell r="E44" t="str">
            <v>RD</v>
          </cell>
          <cell r="F44" t="str">
            <v>Rx</v>
          </cell>
          <cell r="G44">
            <v>8917</v>
          </cell>
          <cell r="H44" t="str">
            <v>3004320009</v>
          </cell>
          <cell r="I44">
            <v>0</v>
          </cell>
          <cell r="J44" t="str">
            <v>United Kingdom</v>
          </cell>
          <cell r="K44" t="str">
            <v>UKWAR</v>
          </cell>
          <cell r="L44" t="str">
            <v>UKWAR</v>
          </cell>
          <cell r="M44" t="str">
            <v>UK, Ware, Manufacturing</v>
          </cell>
          <cell r="N44" t="str">
            <v>GSK022</v>
          </cell>
          <cell r="O44">
            <v>100</v>
          </cell>
          <cell r="P44">
            <v>24</v>
          </cell>
          <cell r="Q44">
            <v>24</v>
          </cell>
          <cell r="R44">
            <v>1560</v>
          </cell>
          <cell r="S44">
            <v>24</v>
          </cell>
          <cell r="T44">
            <v>110</v>
          </cell>
        </row>
        <row r="45">
          <cell r="A45" t="str">
            <v>15571</v>
          </cell>
          <cell r="B45" t="str">
            <v>265328</v>
          </cell>
          <cell r="C45" t="str">
            <v>RETROVIR CAPSULE 100MG 10X10</v>
          </cell>
          <cell r="D45" t="str">
            <v>RETROVIR  caps. 100 mg (x 100)</v>
          </cell>
          <cell r="E45" t="str">
            <v>AC</v>
          </cell>
          <cell r="F45" t="str">
            <v>ViiV</v>
          </cell>
          <cell r="G45">
            <v>4952</v>
          </cell>
          <cell r="H45" t="str">
            <v>3004900002</v>
          </cell>
          <cell r="I45">
            <v>0</v>
          </cell>
          <cell r="J45" t="str">
            <v>Poland</v>
          </cell>
          <cell r="K45" t="str">
            <v>PLPZN</v>
          </cell>
          <cell r="L45" t="str">
            <v>PL05</v>
          </cell>
          <cell r="M45" t="str">
            <v>Poland, Poznan, Manufacturing</v>
          </cell>
          <cell r="N45" t="str">
            <v>PLPL05</v>
          </cell>
          <cell r="O45">
            <v>85</v>
          </cell>
          <cell r="P45">
            <v>36</v>
          </cell>
          <cell r="Q45">
            <v>36</v>
          </cell>
          <cell r="R45">
            <v>1800</v>
          </cell>
          <cell r="S45">
            <v>36</v>
          </cell>
          <cell r="T45">
            <v>59</v>
          </cell>
        </row>
        <row r="46">
          <cell r="A46" t="str">
            <v>10000000001254</v>
          </cell>
          <cell r="B46" t="str">
            <v>10000000001254</v>
          </cell>
          <cell r="C46" t="str">
            <v>RETROVIR ORAL SOLUTION 10MG/ML - KZ</v>
          </cell>
          <cell r="D46" t="str">
            <v>RETROVIR  sol. 10 mg/ml (200 ml x 1)</v>
          </cell>
          <cell r="E46" t="str">
            <v>AC</v>
          </cell>
          <cell r="F46" t="str">
            <v>ViiV</v>
          </cell>
          <cell r="G46">
            <v>5522</v>
          </cell>
          <cell r="H46" t="str">
            <v>3004900002</v>
          </cell>
          <cell r="I46">
            <v>0</v>
          </cell>
          <cell r="J46" t="str">
            <v>Canada</v>
          </cell>
          <cell r="K46" t="str">
            <v>CAMIS</v>
          </cell>
          <cell r="L46" t="str">
            <v>CA02</v>
          </cell>
          <cell r="M46" t="str">
            <v>Canada, Mississauga, Manufacturing</v>
          </cell>
          <cell r="N46" t="str">
            <v>PLCA02</v>
          </cell>
          <cell r="O46">
            <v>115</v>
          </cell>
          <cell r="P46">
            <v>12</v>
          </cell>
          <cell r="Q46">
            <v>12</v>
          </cell>
          <cell r="R46">
            <v>720</v>
          </cell>
          <cell r="S46">
            <v>12</v>
          </cell>
          <cell r="T46">
            <v>415</v>
          </cell>
        </row>
        <row r="47">
          <cell r="A47" t="str">
            <v>60000000002692</v>
          </cell>
          <cell r="B47" t="str">
            <v>60000000002692</v>
          </cell>
          <cell r="C47" t="str">
            <v>SALBUTAMOL AER 100MCG 1X200DOSE_KZ AZ</v>
          </cell>
          <cell r="D47" t="str">
            <v>SALBUTAMOL  aer. 100 mcg/dose (200 d x 1)</v>
          </cell>
          <cell r="E47" t="str">
            <v>AC</v>
          </cell>
          <cell r="F47" t="str">
            <v>Rx</v>
          </cell>
          <cell r="G47">
            <v>625</v>
          </cell>
          <cell r="H47" t="str">
            <v>3004900002</v>
          </cell>
          <cell r="I47">
            <v>0</v>
          </cell>
          <cell r="J47" t="str">
            <v>France</v>
          </cell>
          <cell r="K47" t="str">
            <v>FREVR</v>
          </cell>
          <cell r="L47" t="str">
            <v>FR52</v>
          </cell>
          <cell r="M47" t="str">
            <v>France, Evreux, Manufacturing</v>
          </cell>
          <cell r="N47" t="str">
            <v>PLFR52</v>
          </cell>
          <cell r="O47">
            <v>87</v>
          </cell>
          <cell r="P47">
            <v>120</v>
          </cell>
          <cell r="Q47">
            <v>120</v>
          </cell>
          <cell r="R47">
            <v>2880</v>
          </cell>
          <cell r="S47">
            <v>120</v>
          </cell>
          <cell r="T47">
            <v>53</v>
          </cell>
        </row>
        <row r="48">
          <cell r="A48" t="str">
            <v>60000000032199</v>
          </cell>
          <cell r="B48" t="str">
            <v>60000000032199</v>
          </cell>
          <cell r="C48" t="str">
            <v>SERETIDE MULTIDISK 50/100MCG 1X60D_KZ/T</v>
          </cell>
          <cell r="D48" t="str">
            <v>SERETIDE  inh. 50 mcg/100 mcg (60 d x 1)</v>
          </cell>
          <cell r="E48" t="str">
            <v>AC</v>
          </cell>
          <cell r="F48" t="str">
            <v>Rx</v>
          </cell>
          <cell r="G48">
            <v>5096</v>
          </cell>
          <cell r="H48" t="str">
            <v>3004320008</v>
          </cell>
          <cell r="I48">
            <v>0</v>
          </cell>
          <cell r="J48" t="str">
            <v>France</v>
          </cell>
          <cell r="K48" t="str">
            <v>FREVR</v>
          </cell>
          <cell r="L48" t="str">
            <v>FR52</v>
          </cell>
          <cell r="M48" t="str">
            <v>France, Evreux, Manufacturing</v>
          </cell>
          <cell r="N48" t="str">
            <v>PLFR52</v>
          </cell>
          <cell r="O48">
            <v>87</v>
          </cell>
          <cell r="P48">
            <v>50</v>
          </cell>
          <cell r="Q48">
            <v>50</v>
          </cell>
          <cell r="R48">
            <v>1600</v>
          </cell>
          <cell r="S48">
            <v>50</v>
          </cell>
          <cell r="T48">
            <v>73</v>
          </cell>
        </row>
        <row r="49">
          <cell r="A49" t="str">
            <v>60000000032198</v>
          </cell>
          <cell r="B49" t="str">
            <v>60000000032198</v>
          </cell>
          <cell r="C49" t="str">
            <v>SERETIDE MULTIDISK 50/250MCG 1X60D_KZ/T</v>
          </cell>
          <cell r="D49" t="str">
            <v>SERETIDE  inh. 50 mcg/250 mcg (60 d x 1)</v>
          </cell>
          <cell r="E49" t="str">
            <v>AC</v>
          </cell>
          <cell r="F49" t="str">
            <v>Rx</v>
          </cell>
          <cell r="G49">
            <v>6037</v>
          </cell>
          <cell r="H49" t="str">
            <v>3004320008</v>
          </cell>
          <cell r="I49">
            <v>0</v>
          </cell>
          <cell r="J49" t="str">
            <v>France</v>
          </cell>
          <cell r="K49" t="str">
            <v>FREVR</v>
          </cell>
          <cell r="L49" t="str">
            <v>FR52</v>
          </cell>
          <cell r="M49" t="str">
            <v>France, Evreux, Manufacturing</v>
          </cell>
          <cell r="N49" t="str">
            <v>PLFR52</v>
          </cell>
          <cell r="O49">
            <v>87</v>
          </cell>
          <cell r="P49">
            <v>50</v>
          </cell>
          <cell r="Q49">
            <v>50</v>
          </cell>
          <cell r="R49">
            <v>1600</v>
          </cell>
          <cell r="S49">
            <v>50</v>
          </cell>
          <cell r="T49">
            <v>73</v>
          </cell>
        </row>
        <row r="50">
          <cell r="A50" t="str">
            <v>60000000032197</v>
          </cell>
          <cell r="B50" t="str">
            <v>60000000032197</v>
          </cell>
          <cell r="C50" t="str">
            <v>SERETIDE MULTIDISK 50/500MCG 1X60D_KZ/T</v>
          </cell>
          <cell r="D50" t="str">
            <v>SERETIDE  inh. 50 mcg/500 mcg (60 d x 1)</v>
          </cell>
          <cell r="E50" t="str">
            <v>AC</v>
          </cell>
          <cell r="F50" t="str">
            <v>Rx</v>
          </cell>
          <cell r="G50">
            <v>7583</v>
          </cell>
          <cell r="H50" t="str">
            <v>3004320008</v>
          </cell>
          <cell r="I50">
            <v>0</v>
          </cell>
          <cell r="J50" t="str">
            <v>France</v>
          </cell>
          <cell r="K50" t="str">
            <v>FREVR</v>
          </cell>
          <cell r="L50" t="str">
            <v>FR52</v>
          </cell>
          <cell r="M50" t="str">
            <v>France, Evreux, Manufacturing</v>
          </cell>
          <cell r="N50" t="str">
            <v>PLFR52</v>
          </cell>
          <cell r="O50">
            <v>87</v>
          </cell>
          <cell r="P50">
            <v>50</v>
          </cell>
          <cell r="Q50">
            <v>50</v>
          </cell>
          <cell r="R50">
            <v>1600</v>
          </cell>
          <cell r="S50">
            <v>50</v>
          </cell>
          <cell r="T50">
            <v>72</v>
          </cell>
        </row>
        <row r="51">
          <cell r="A51" t="str">
            <v>60000000002635</v>
          </cell>
          <cell r="B51" t="str">
            <v>60000000002635</v>
          </cell>
          <cell r="C51" t="str">
            <v>SERETIDE AER 25/50MCG 1X120D_KZ/T</v>
          </cell>
          <cell r="D51" t="str">
            <v>SERETIDE EVOHALER  aer. 25/50 mcg (120 d x 1)</v>
          </cell>
          <cell r="E51" t="str">
            <v>AC</v>
          </cell>
          <cell r="F51" t="str">
            <v>Rx</v>
          </cell>
          <cell r="G51">
            <v>3874</v>
          </cell>
          <cell r="H51" t="str">
            <v>3004320008</v>
          </cell>
          <cell r="I51">
            <v>0</v>
          </cell>
          <cell r="J51" t="str">
            <v>France</v>
          </cell>
          <cell r="K51" t="str">
            <v>FREVR</v>
          </cell>
          <cell r="L51" t="str">
            <v>FR52</v>
          </cell>
          <cell r="M51" t="str">
            <v>France, Evreux, Manufacturing</v>
          </cell>
          <cell r="N51" t="str">
            <v>PLFR52</v>
          </cell>
          <cell r="O51">
            <v>87</v>
          </cell>
          <cell r="P51">
            <v>100</v>
          </cell>
          <cell r="Q51">
            <v>100</v>
          </cell>
          <cell r="R51">
            <v>4000</v>
          </cell>
          <cell r="S51">
            <v>100</v>
          </cell>
          <cell r="T51">
            <v>41</v>
          </cell>
        </row>
        <row r="52">
          <cell r="A52" t="str">
            <v>60000000002636</v>
          </cell>
          <cell r="B52" t="str">
            <v>60000000002636</v>
          </cell>
          <cell r="C52" t="str">
            <v>SERETIDE AER 25/125MCG 1X120D_KZ/AZ</v>
          </cell>
          <cell r="D52" t="str">
            <v>SERETIDE EVOHALER  aer. 25/125 mcg (120 d x 1)</v>
          </cell>
          <cell r="E52" t="str">
            <v>AC</v>
          </cell>
          <cell r="F52" t="str">
            <v>Rx</v>
          </cell>
          <cell r="G52">
            <v>5514</v>
          </cell>
          <cell r="H52" t="str">
            <v>3004320008</v>
          </cell>
          <cell r="I52">
            <v>0</v>
          </cell>
          <cell r="J52" t="str">
            <v>France</v>
          </cell>
          <cell r="K52" t="str">
            <v>FREVR</v>
          </cell>
          <cell r="L52" t="str">
            <v>FR52</v>
          </cell>
          <cell r="M52" t="str">
            <v>France, Evreux, Manufacturing</v>
          </cell>
          <cell r="N52" t="str">
            <v>PLFR52</v>
          </cell>
          <cell r="O52">
            <v>87</v>
          </cell>
          <cell r="P52">
            <v>100</v>
          </cell>
          <cell r="Q52">
            <v>100</v>
          </cell>
          <cell r="R52">
            <v>4000</v>
          </cell>
          <cell r="S52">
            <v>100</v>
          </cell>
          <cell r="T52">
            <v>41</v>
          </cell>
        </row>
        <row r="53">
          <cell r="A53" t="str">
            <v>60000000002637</v>
          </cell>
          <cell r="B53" t="str">
            <v>60000000002637</v>
          </cell>
          <cell r="C53" t="str">
            <v>SERETIDE AER 25/250MCG 1X120D_KZ/AZ</v>
          </cell>
          <cell r="D53" t="str">
            <v>SERETIDE EVOHALER  aer. 25/250 mcg (120 d x 1)</v>
          </cell>
          <cell r="E53" t="str">
            <v>AC</v>
          </cell>
          <cell r="F53" t="str">
            <v>Rx</v>
          </cell>
          <cell r="G53">
            <v>6584</v>
          </cell>
          <cell r="H53" t="str">
            <v>3004320008</v>
          </cell>
          <cell r="I53">
            <v>0</v>
          </cell>
          <cell r="J53" t="str">
            <v>France</v>
          </cell>
          <cell r="K53" t="str">
            <v>FREVR</v>
          </cell>
          <cell r="L53" t="str">
            <v>FR52</v>
          </cell>
          <cell r="M53" t="str">
            <v>France, Evreux, Manufacturing</v>
          </cell>
          <cell r="N53" t="str">
            <v>PLFR52</v>
          </cell>
          <cell r="O53">
            <v>87</v>
          </cell>
          <cell r="P53">
            <v>100</v>
          </cell>
          <cell r="Q53">
            <v>100</v>
          </cell>
          <cell r="R53">
            <v>4000</v>
          </cell>
          <cell r="S53">
            <v>100</v>
          </cell>
          <cell r="T53">
            <v>40</v>
          </cell>
        </row>
        <row r="54">
          <cell r="A54" t="str">
            <v>60000000100499</v>
          </cell>
          <cell r="B54" t="str">
            <v>60000000100499</v>
          </cell>
          <cell r="C54" t="str">
            <v>TIVICAY TABLET 50MG 1X30_KZ</v>
          </cell>
          <cell r="D54" t="str">
            <v>TIVICAY tab. 50 mg (x 30)</v>
          </cell>
          <cell r="E54" t="str">
            <v>AC</v>
          </cell>
          <cell r="F54" t="str">
            <v>ViiV</v>
          </cell>
          <cell r="G54">
            <v>41681</v>
          </cell>
          <cell r="H54" t="str">
            <v>3004900002</v>
          </cell>
          <cell r="I54">
            <v>0</v>
          </cell>
          <cell r="J54" t="str">
            <v>United Kingdom</v>
          </cell>
          <cell r="K54" t="str">
            <v>ESARA</v>
          </cell>
          <cell r="L54" t="str">
            <v>ES51</v>
          </cell>
          <cell r="M54" t="str">
            <v>Spain, Aranda, Manufacturing</v>
          </cell>
          <cell r="N54" t="str">
            <v>PLES51</v>
          </cell>
          <cell r="O54">
            <v>87</v>
          </cell>
          <cell r="P54">
            <v>50</v>
          </cell>
          <cell r="Q54">
            <v>50</v>
          </cell>
          <cell r="R54">
            <v>2200</v>
          </cell>
          <cell r="S54">
            <v>50</v>
          </cell>
          <cell r="T54">
            <v>50</v>
          </cell>
        </row>
        <row r="55">
          <cell r="A55" t="str">
            <v>10000000062002</v>
          </cell>
          <cell r="B55" t="str">
            <v>10000000062002</v>
          </cell>
          <cell r="C55" t="str">
            <v>TRACRIUM 10MG/ML 2.5MLX5 AMP INJ TP KZ</v>
          </cell>
          <cell r="D55" t="str">
            <v>TRACRIUM  inj. 25 mg/2,5 ml (2,5 ml x 5)</v>
          </cell>
          <cell r="E55" t="str">
            <v>OB</v>
          </cell>
          <cell r="F55" t="str">
            <v>Rx</v>
          </cell>
          <cell r="G55">
            <v>1698</v>
          </cell>
          <cell r="H55" t="str">
            <v>3004490009</v>
          </cell>
          <cell r="I55">
            <v>0</v>
          </cell>
          <cell r="J55" t="e">
            <v>#N/A</v>
          </cell>
          <cell r="K55" t="str">
            <v>ITPAR</v>
          </cell>
          <cell r="L55" t="str">
            <v>IT53</v>
          </cell>
          <cell r="M55" t="str">
            <v>Italy, Parma, Manufacturing</v>
          </cell>
          <cell r="N55" t="str">
            <v>PLIT53</v>
          </cell>
          <cell r="O55">
            <v>75</v>
          </cell>
          <cell r="P55">
            <v>90</v>
          </cell>
          <cell r="Q55">
            <v>90</v>
          </cell>
          <cell r="R55">
            <v>2160</v>
          </cell>
          <cell r="S55">
            <v>90</v>
          </cell>
          <cell r="T55">
            <v>47</v>
          </cell>
        </row>
        <row r="56">
          <cell r="A56" t="str">
            <v>60000000103500</v>
          </cell>
          <cell r="C56" t="str">
            <v>TRIUMEQ TABLET 50/600/300MG 1X30_KZ</v>
          </cell>
          <cell r="D56" t="str">
            <v>TRIUMEQ TABLET 50/600/300MG 1X30_KZ</v>
          </cell>
          <cell r="E56" t="str">
            <v>AC</v>
          </cell>
          <cell r="F56" t="str">
            <v>ViiV</v>
          </cell>
          <cell r="G56">
            <v>63162</v>
          </cell>
          <cell r="H56" t="str">
            <v>3004900002</v>
          </cell>
          <cell r="I56">
            <v>0</v>
          </cell>
          <cell r="J56" t="str">
            <v>United Kingdom</v>
          </cell>
          <cell r="K56" t="str">
            <v>ESARA</v>
          </cell>
          <cell r="L56" t="str">
            <v>ES51</v>
          </cell>
          <cell r="M56" t="str">
            <v>Spain, Aranda, Manufacturing</v>
          </cell>
          <cell r="N56" t="str">
            <v>PLES51</v>
          </cell>
          <cell r="O56">
            <v>88</v>
          </cell>
          <cell r="P56">
            <v>50</v>
          </cell>
          <cell r="Q56">
            <v>50</v>
          </cell>
          <cell r="R56">
            <v>2200</v>
          </cell>
          <cell r="S56">
            <v>50</v>
          </cell>
          <cell r="T56">
            <v>101</v>
          </cell>
        </row>
        <row r="57">
          <cell r="A57" t="str">
            <v>285678</v>
          </cell>
          <cell r="B57" t="str">
            <v>265720</v>
          </cell>
          <cell r="C57" t="str">
            <v>TRIZIVIR TABLET 300/150/300 MG 5X12</v>
          </cell>
          <cell r="D57" t="str">
            <v>TRIZIVIR  tab. 300/150/300 mg (x 60)</v>
          </cell>
          <cell r="E57" t="str">
            <v>AC</v>
          </cell>
          <cell r="F57" t="str">
            <v>ViiV</v>
          </cell>
          <cell r="G57">
            <v>41282</v>
          </cell>
          <cell r="H57" t="str">
            <v>3004900002</v>
          </cell>
          <cell r="I57">
            <v>0</v>
          </cell>
          <cell r="J57" t="str">
            <v>Poland</v>
          </cell>
          <cell r="K57" t="str">
            <v>PLPZN</v>
          </cell>
          <cell r="L57" t="str">
            <v>PL05</v>
          </cell>
          <cell r="M57" t="str">
            <v>Poland, Poznan, Manufacturing</v>
          </cell>
          <cell r="N57" t="str">
            <v>PLPL05</v>
          </cell>
          <cell r="O57">
            <v>85</v>
          </cell>
          <cell r="P57">
            <v>40</v>
          </cell>
          <cell r="Q57">
            <v>40</v>
          </cell>
          <cell r="R57">
            <v>1152</v>
          </cell>
          <cell r="S57">
            <v>16</v>
          </cell>
          <cell r="T57">
            <v>136</v>
          </cell>
        </row>
        <row r="58">
          <cell r="A58" t="str">
            <v>285224</v>
          </cell>
          <cell r="B58" t="str">
            <v>285224</v>
          </cell>
          <cell r="C58" t="str">
            <v>VALTREX TABLET 500MG 1X10</v>
          </cell>
          <cell r="D58" t="str">
            <v>VALTREX  tab. 500 mg (x 10)</v>
          </cell>
          <cell r="E58" t="str">
            <v>AC</v>
          </cell>
          <cell r="F58" t="str">
            <v>Rx</v>
          </cell>
          <cell r="G58">
            <v>3980</v>
          </cell>
          <cell r="H58" t="str">
            <v>3004900002</v>
          </cell>
          <cell r="I58">
            <v>0</v>
          </cell>
          <cell r="J58" t="e">
            <v>#N/A</v>
          </cell>
          <cell r="K58" t="str">
            <v>PLPZN</v>
          </cell>
          <cell r="L58" t="str">
            <v>PL05</v>
          </cell>
          <cell r="M58" t="str">
            <v>Poland, Poznan, Manufacturing</v>
          </cell>
          <cell r="N58" t="str">
            <v>PLPL05</v>
          </cell>
          <cell r="O58">
            <v>85</v>
          </cell>
          <cell r="P58">
            <v>72</v>
          </cell>
          <cell r="Q58">
            <v>72</v>
          </cell>
          <cell r="R58">
            <v>2880</v>
          </cell>
          <cell r="S58">
            <v>72</v>
          </cell>
          <cell r="T58">
            <v>22</v>
          </cell>
        </row>
        <row r="59">
          <cell r="A59" t="str">
            <v>60000000006710</v>
          </cell>
          <cell r="B59" t="str">
            <v>60000000006710</v>
          </cell>
          <cell r="C59" t="str">
            <v>VENTOLIN AER 100MCG 200D 1X12ML_KZ</v>
          </cell>
          <cell r="D59" t="str">
            <v>VENTOLIN  aer. 100 mcg/dose (200 d x 1)</v>
          </cell>
          <cell r="E59" t="str">
            <v>AC</v>
          </cell>
          <cell r="F59" t="str">
            <v>Rx</v>
          </cell>
          <cell r="G59">
            <v>693</v>
          </cell>
          <cell r="H59" t="str">
            <v>3004900002</v>
          </cell>
          <cell r="I59">
            <v>0</v>
          </cell>
          <cell r="J59" t="str">
            <v>France</v>
          </cell>
          <cell r="K59" t="str">
            <v>FREVR</v>
          </cell>
          <cell r="L59" t="str">
            <v>FR52</v>
          </cell>
          <cell r="M59" t="str">
            <v>France, Evreux, Manufacturing</v>
          </cell>
          <cell r="N59" t="str">
            <v>PLFR52</v>
          </cell>
          <cell r="O59">
            <v>87</v>
          </cell>
          <cell r="P59">
            <v>120</v>
          </cell>
          <cell r="Q59">
            <v>120</v>
          </cell>
          <cell r="R59">
            <v>2880</v>
          </cell>
          <cell r="S59">
            <v>120</v>
          </cell>
          <cell r="T59">
            <v>50</v>
          </cell>
        </row>
        <row r="60">
          <cell r="A60" t="str">
            <v>1308033</v>
          </cell>
          <cell r="B60" t="str">
            <v>1308033</v>
          </cell>
          <cell r="C60" t="str">
            <v>VENTOLIN RESP SOLN 0.5% 20ML KZ-GSK</v>
          </cell>
          <cell r="D60" t="str">
            <v>VENTOLIN  sol. 5 mg/ml (20 ml x 1)</v>
          </cell>
          <cell r="E60" t="str">
            <v>AC</v>
          </cell>
          <cell r="F60" t="str">
            <v>Rx</v>
          </cell>
          <cell r="G60">
            <v>521</v>
          </cell>
          <cell r="H60" t="str">
            <v>3004900002</v>
          </cell>
          <cell r="I60">
            <v>0</v>
          </cell>
          <cell r="J60" t="str">
            <v>United Kingdom</v>
          </cell>
          <cell r="K60" t="str">
            <v>UKBAR</v>
          </cell>
          <cell r="L60" t="str">
            <v>GB57</v>
          </cell>
          <cell r="M60" t="str">
            <v>UK, Barnard Castle, Manufacturing</v>
          </cell>
          <cell r="N60" t="str">
            <v>GSK020</v>
          </cell>
          <cell r="O60">
            <v>108</v>
          </cell>
          <cell r="P60">
            <v>120</v>
          </cell>
          <cell r="Q60">
            <v>1</v>
          </cell>
          <cell r="R60">
            <v>7200</v>
          </cell>
          <cell r="S60">
            <v>120</v>
          </cell>
          <cell r="T60">
            <v>67</v>
          </cell>
        </row>
        <row r="61">
          <cell r="A61" t="str">
            <v>60000000041359</v>
          </cell>
          <cell r="B61" t="str">
            <v>GSKF0022</v>
          </cell>
          <cell r="C61" t="str">
            <v>XYZAL DROPS 5MG/ML X10ML_AZ_KZ</v>
          </cell>
          <cell r="D61" t="str">
            <v>XYZAL  dro. 5 mg/ml (10 ml x 1)</v>
          </cell>
          <cell r="E61" t="str">
            <v>RD</v>
          </cell>
          <cell r="F61" t="str">
            <v>Rx</v>
          </cell>
          <cell r="G61">
            <v>1094</v>
          </cell>
          <cell r="H61" t="str">
            <v>3004900002</v>
          </cell>
          <cell r="I61">
            <v>0</v>
          </cell>
          <cell r="J61" t="e">
            <v>#N/A</v>
          </cell>
          <cell r="K61" t="str">
            <v>ITPIA</v>
          </cell>
          <cell r="L61" t="str">
            <v>ITPIA</v>
          </cell>
          <cell r="M61" t="str">
            <v>Italy,  Aesica Pharmaceuticals S.r.l.</v>
          </cell>
          <cell r="N61" t="str">
            <v>NGS725</v>
          </cell>
          <cell r="O61">
            <v>145</v>
          </cell>
          <cell r="P61">
            <v>1500</v>
          </cell>
          <cell r="Q61">
            <v>500</v>
          </cell>
          <cell r="R61">
            <v>5632</v>
          </cell>
          <cell r="S61">
            <v>176</v>
          </cell>
          <cell r="T61">
            <v>59</v>
          </cell>
        </row>
        <row r="62">
          <cell r="A62" t="str">
            <v>60000000040967</v>
          </cell>
          <cell r="B62" t="str">
            <v>GSKF0024</v>
          </cell>
          <cell r="C62" t="str">
            <v>XYZAL TAB 5MG 10X1_KZ_AZ</v>
          </cell>
          <cell r="D62" t="str">
            <v>XYZAL  tab. 5 mg (x 10)</v>
          </cell>
          <cell r="E62" t="str">
            <v>AC</v>
          </cell>
          <cell r="F62" t="str">
            <v>Rx</v>
          </cell>
          <cell r="G62">
            <v>1093</v>
          </cell>
          <cell r="H62" t="str">
            <v>3004900002</v>
          </cell>
          <cell r="I62">
            <v>0</v>
          </cell>
          <cell r="J62" t="str">
            <v>Switzerland</v>
          </cell>
          <cell r="K62" t="str">
            <v>ITPIA</v>
          </cell>
          <cell r="L62" t="str">
            <v>ITPIA</v>
          </cell>
          <cell r="M62" t="str">
            <v>Italy,  Aesica Pharmaceuticals S.r.l.</v>
          </cell>
          <cell r="N62" t="str">
            <v>NGS725</v>
          </cell>
          <cell r="O62">
            <v>143</v>
          </cell>
          <cell r="P62">
            <v>5000</v>
          </cell>
          <cell r="Q62">
            <v>1000</v>
          </cell>
          <cell r="R62">
            <v>5760</v>
          </cell>
          <cell r="S62">
            <v>180</v>
          </cell>
          <cell r="T62">
            <v>11</v>
          </cell>
        </row>
        <row r="63">
          <cell r="A63" t="str">
            <v>10000000002417</v>
          </cell>
          <cell r="B63" t="str">
            <v>10000000002417</v>
          </cell>
          <cell r="C63" t="str">
            <v>ZEFFIX ORAL SOL 5MG/ML -KZ</v>
          </cell>
          <cell r="D63" t="str">
            <v>ZEFFIX  sol. 5 mg/ml (240 ml x 1)</v>
          </cell>
          <cell r="E63" t="str">
            <v>AC</v>
          </cell>
          <cell r="F63" t="str">
            <v>ViiV</v>
          </cell>
          <cell r="G63">
            <v>6121</v>
          </cell>
          <cell r="H63" t="str">
            <v>3004900002</v>
          </cell>
          <cell r="I63">
            <v>0</v>
          </cell>
          <cell r="J63" t="str">
            <v>Canada</v>
          </cell>
          <cell r="K63" t="str">
            <v>CAMIS</v>
          </cell>
          <cell r="L63" t="str">
            <v>CA02</v>
          </cell>
          <cell r="M63" t="str">
            <v>Canada, Mississauga, Manufacturing</v>
          </cell>
          <cell r="N63" t="str">
            <v>PLCA02</v>
          </cell>
          <cell r="O63">
            <v>115</v>
          </cell>
          <cell r="P63">
            <v>12</v>
          </cell>
          <cell r="Q63">
            <v>12</v>
          </cell>
          <cell r="R63">
            <v>864</v>
          </cell>
          <cell r="S63">
            <v>12</v>
          </cell>
          <cell r="T63">
            <v>331</v>
          </cell>
        </row>
        <row r="64">
          <cell r="A64" t="str">
            <v>265119</v>
          </cell>
          <cell r="B64" t="str">
            <v>265119</v>
          </cell>
          <cell r="C64" t="str">
            <v>ZEFFIX TABLET 100MG 2X14</v>
          </cell>
          <cell r="D64" t="str">
            <v>ZEFFIX  tab. 100 mg (x 28)</v>
          </cell>
          <cell r="E64" t="str">
            <v>AC</v>
          </cell>
          <cell r="F64" t="str">
            <v>ViiV</v>
          </cell>
          <cell r="G64">
            <v>11019</v>
          </cell>
          <cell r="H64" t="str">
            <v>3004900002</v>
          </cell>
          <cell r="I64">
            <v>0</v>
          </cell>
          <cell r="J64" t="str">
            <v>Poland</v>
          </cell>
          <cell r="K64" t="str">
            <v>PLPZN</v>
          </cell>
          <cell r="L64" t="str">
            <v>PL05</v>
          </cell>
          <cell r="M64" t="str">
            <v>Poland, Poznan, Manufacturing</v>
          </cell>
          <cell r="N64" t="str">
            <v>PLPL05</v>
          </cell>
          <cell r="O64">
            <v>85</v>
          </cell>
          <cell r="P64">
            <v>72</v>
          </cell>
          <cell r="Q64">
            <v>72</v>
          </cell>
          <cell r="R64">
            <v>1512</v>
          </cell>
          <cell r="S64">
            <v>72</v>
          </cell>
          <cell r="T64">
            <v>31</v>
          </cell>
        </row>
        <row r="65">
          <cell r="A65" t="str">
            <v>60000000012444</v>
          </cell>
          <cell r="B65" t="str">
            <v>5B020BKZ</v>
          </cell>
          <cell r="C65" t="str">
            <v>ZENTEL SUSPENSION 4% 1X10ML</v>
          </cell>
          <cell r="D65" t="str">
            <v>ZENTEL  susp. 0,04 (10 ml x 1)</v>
          </cell>
          <cell r="E65" t="str">
            <v>AC</v>
          </cell>
          <cell r="F65" t="str">
            <v>Rx</v>
          </cell>
          <cell r="G65">
            <v>929</v>
          </cell>
          <cell r="H65" t="str">
            <v>3004900002</v>
          </cell>
          <cell r="I65">
            <v>0</v>
          </cell>
          <cell r="J65" t="str">
            <v>France</v>
          </cell>
          <cell r="K65" t="str">
            <v>FRHER</v>
          </cell>
          <cell r="L65" t="str">
            <v>FRHER</v>
          </cell>
          <cell r="M65" t="str">
            <v>France, Farmaclair,3rd Party Manufacture</v>
          </cell>
          <cell r="N65" t="str">
            <v>NGS006</v>
          </cell>
          <cell r="O65">
            <v>123</v>
          </cell>
          <cell r="P65">
            <v>90000</v>
          </cell>
          <cell r="Q65">
            <v>3850</v>
          </cell>
          <cell r="R65">
            <v>2200</v>
          </cell>
          <cell r="S65">
            <v>200</v>
          </cell>
          <cell r="T65">
            <v>30</v>
          </cell>
        </row>
        <row r="66">
          <cell r="A66" t="str">
            <v>F1772</v>
          </cell>
          <cell r="B66" t="str">
            <v>F1772</v>
          </cell>
          <cell r="C66" t="str">
            <v>ZENTEL 400 CPSEC X1 MV KAZ</v>
          </cell>
          <cell r="D66" t="str">
            <v>ZENTEL  tab. 400 mg (x 1)</v>
          </cell>
          <cell r="E66" t="str">
            <v>AC</v>
          </cell>
          <cell r="F66" t="str">
            <v>Rx</v>
          </cell>
          <cell r="G66">
            <v>1043</v>
          </cell>
          <cell r="H66" t="str">
            <v>3004900002</v>
          </cell>
          <cell r="I66">
            <v>0</v>
          </cell>
          <cell r="J66" t="str">
            <v>South Africa</v>
          </cell>
          <cell r="K66" t="str">
            <v>ZACAP</v>
          </cell>
          <cell r="L66" t="str">
            <v>ZACAP</v>
          </cell>
          <cell r="M66" t="str">
            <v>South Africa, GMS Cape Town</v>
          </cell>
          <cell r="N66" t="str">
            <v>GSK008</v>
          </cell>
          <cell r="O66">
            <v>137</v>
          </cell>
          <cell r="P66">
            <v>30000</v>
          </cell>
          <cell r="Q66">
            <v>30000</v>
          </cell>
          <cell r="R66">
            <v>6000</v>
          </cell>
          <cell r="S66">
            <v>150</v>
          </cell>
          <cell r="T66">
            <v>9</v>
          </cell>
        </row>
        <row r="67">
          <cell r="A67" t="str">
            <v>60000000004359</v>
          </cell>
          <cell r="B67" t="str">
            <v>60000000004359</v>
          </cell>
          <cell r="C67" t="str">
            <v>ZIAGEN ORAL SOLUTION 20MG/ML 1X240ML_KZ</v>
          </cell>
          <cell r="D67" t="str">
            <v>ZIAGEN  sol. 20 mg/ml (240 ml x 1)</v>
          </cell>
          <cell r="E67" t="str">
            <v>AC</v>
          </cell>
          <cell r="F67" t="str">
            <v>ViiV</v>
          </cell>
          <cell r="G67">
            <v>14033</v>
          </cell>
          <cell r="H67" t="str">
            <v>3004900002</v>
          </cell>
          <cell r="I67">
            <v>0</v>
          </cell>
          <cell r="J67" t="str">
            <v>Canada</v>
          </cell>
          <cell r="K67" t="str">
            <v>CAMIS</v>
          </cell>
          <cell r="L67" t="str">
            <v>CA02</v>
          </cell>
          <cell r="M67" t="str">
            <v>Canada, Mississauga, Manufacturing</v>
          </cell>
          <cell r="N67" t="str">
            <v>PLCA02</v>
          </cell>
          <cell r="O67">
            <v>115</v>
          </cell>
          <cell r="P67">
            <v>12</v>
          </cell>
          <cell r="Q67">
            <v>12</v>
          </cell>
          <cell r="R67">
            <v>864</v>
          </cell>
          <cell r="S67">
            <v>12</v>
          </cell>
          <cell r="T67">
            <v>349</v>
          </cell>
        </row>
        <row r="68">
          <cell r="A68" t="str">
            <v>285369</v>
          </cell>
          <cell r="B68" t="str">
            <v>265357</v>
          </cell>
          <cell r="C68" t="str">
            <v>ZIAGEN TABLET 300MG 6X10</v>
          </cell>
          <cell r="D68" t="str">
            <v>ZIAGEN  tab. 300 mg (x 60)</v>
          </cell>
          <cell r="E68" t="str">
            <v>AC</v>
          </cell>
          <cell r="F68" t="str">
            <v>ViiV</v>
          </cell>
          <cell r="G68">
            <v>15462</v>
          </cell>
          <cell r="H68" t="str">
            <v>3004900002</v>
          </cell>
          <cell r="I68">
            <v>0</v>
          </cell>
          <cell r="J68" t="str">
            <v>Poland</v>
          </cell>
          <cell r="K68" t="str">
            <v>PLPZN</v>
          </cell>
          <cell r="L68" t="str">
            <v>PL05</v>
          </cell>
          <cell r="M68" t="str">
            <v>Poland, Poznan, Manufacturing</v>
          </cell>
          <cell r="N68" t="str">
            <v>PLPL05</v>
          </cell>
          <cell r="O68">
            <v>85</v>
          </cell>
          <cell r="P68">
            <v>36</v>
          </cell>
          <cell r="Q68">
            <v>36</v>
          </cell>
          <cell r="R68">
            <v>1440</v>
          </cell>
          <cell r="S68">
            <v>36</v>
          </cell>
          <cell r="T68">
            <v>88</v>
          </cell>
        </row>
        <row r="69">
          <cell r="A69" t="str">
            <v>531550</v>
          </cell>
          <cell r="B69" t="str">
            <v>531550</v>
          </cell>
          <cell r="C69" t="str">
            <v>ZINACEF 750/17 X1 KZ</v>
          </cell>
          <cell r="D69" t="str">
            <v>ZINACEF  inj. 750 mg (x 1)</v>
          </cell>
          <cell r="E69" t="str">
            <v>AC</v>
          </cell>
          <cell r="F69" t="str">
            <v>Rx</v>
          </cell>
          <cell r="G69">
            <v>508</v>
          </cell>
          <cell r="H69" t="str">
            <v>3004200002</v>
          </cell>
          <cell r="I69">
            <v>0</v>
          </cell>
          <cell r="J69" t="str">
            <v>Italy</v>
          </cell>
          <cell r="K69" t="str">
            <v>ITVER</v>
          </cell>
          <cell r="L69" t="str">
            <v>IT52</v>
          </cell>
          <cell r="M69" t="str">
            <v>Italy, Verona, Manufacturing</v>
          </cell>
          <cell r="N69" t="str">
            <v>PLIT52</v>
          </cell>
          <cell r="O69">
            <v>81</v>
          </cell>
          <cell r="P69">
            <v>5040</v>
          </cell>
          <cell r="Q69">
            <v>1</v>
          </cell>
          <cell r="R69">
            <v>5760</v>
          </cell>
          <cell r="S69">
            <v>160</v>
          </cell>
          <cell r="T69">
            <v>35</v>
          </cell>
        </row>
        <row r="70">
          <cell r="A70" t="str">
            <v>10000000040620</v>
          </cell>
          <cell r="B70" t="str">
            <v>10000000040620</v>
          </cell>
          <cell r="C70" t="str">
            <v>ZINNAT SUSP 125MG/5ML 50ML X 1 KZ/AZ-GSK</v>
          </cell>
          <cell r="D70" t="str">
            <v>ZINNAT  susp. 125 mg/5 ml (50 ml x 1)</v>
          </cell>
          <cell r="E70" t="str">
            <v>AC</v>
          </cell>
          <cell r="F70" t="str">
            <v>Rx</v>
          </cell>
          <cell r="G70">
            <v>1685</v>
          </cell>
          <cell r="H70" t="str">
            <v>3004200002</v>
          </cell>
          <cell r="I70">
            <v>0</v>
          </cell>
          <cell r="J70" t="str">
            <v>United Kingdom</v>
          </cell>
          <cell r="K70" t="str">
            <v>UKBAR</v>
          </cell>
          <cell r="L70" t="str">
            <v>GB57</v>
          </cell>
          <cell r="M70" t="str">
            <v>UK, Barnard Castle, Manufacturing</v>
          </cell>
          <cell r="N70" t="str">
            <v>GSK020</v>
          </cell>
          <cell r="O70">
            <v>94</v>
          </cell>
          <cell r="P70">
            <v>24</v>
          </cell>
          <cell r="Q70">
            <v>24</v>
          </cell>
          <cell r="R70">
            <v>2016</v>
          </cell>
          <cell r="S70">
            <v>24</v>
          </cell>
          <cell r="T70">
            <v>155</v>
          </cell>
        </row>
        <row r="71">
          <cell r="A71" t="str">
            <v>60000000011306</v>
          </cell>
          <cell r="B71" t="str">
            <v>60000000011306</v>
          </cell>
          <cell r="C71" t="str">
            <v>ZINNAT SUSP GRAN 250MG/5ML1X100ML_KZ-GSK</v>
          </cell>
          <cell r="D71" t="str">
            <v>ZINNAT  susp. 250 mg/5 ml (100 ml x 1)</v>
          </cell>
          <cell r="E71" t="str">
            <v>AC</v>
          </cell>
          <cell r="F71" t="str">
            <v>Rx</v>
          </cell>
          <cell r="G71">
            <v>2708</v>
          </cell>
          <cell r="H71" t="str">
            <v>3004200002</v>
          </cell>
          <cell r="I71">
            <v>0</v>
          </cell>
          <cell r="J71" t="str">
            <v>United Kingdom</v>
          </cell>
          <cell r="K71" t="str">
            <v>UKBAR</v>
          </cell>
          <cell r="L71" t="str">
            <v>GB57</v>
          </cell>
          <cell r="M71" t="str">
            <v>UK, Barnard Castle, Manufacturing</v>
          </cell>
          <cell r="N71" t="str">
            <v>GSK020</v>
          </cell>
          <cell r="O71">
            <v>94</v>
          </cell>
          <cell r="P71">
            <v>24</v>
          </cell>
          <cell r="Q71">
            <v>24</v>
          </cell>
          <cell r="R71">
            <v>1008</v>
          </cell>
          <cell r="S71">
            <v>24</v>
          </cell>
          <cell r="T71">
            <v>246</v>
          </cell>
        </row>
        <row r="72">
          <cell r="A72" t="str">
            <v>1304804</v>
          </cell>
          <cell r="B72" t="str">
            <v>1304804</v>
          </cell>
          <cell r="C72" t="str">
            <v>ZINNAT TABLETS 125MG X 10 KZ-GSK</v>
          </cell>
          <cell r="D72" t="str">
            <v>ZINNAT  tab. 125 mg (x 10)</v>
          </cell>
          <cell r="E72" t="str">
            <v>AC</v>
          </cell>
          <cell r="F72" t="str">
            <v>Rx</v>
          </cell>
          <cell r="G72">
            <v>1144</v>
          </cell>
          <cell r="H72" t="str">
            <v>3004200002</v>
          </cell>
          <cell r="I72">
            <v>0</v>
          </cell>
          <cell r="J72" t="str">
            <v>United Kingdom</v>
          </cell>
          <cell r="K72" t="str">
            <v>UKBAR</v>
          </cell>
          <cell r="L72" t="str">
            <v>GB57</v>
          </cell>
          <cell r="M72" t="str">
            <v>UK, Barnard Castle, Manufacturing</v>
          </cell>
          <cell r="N72" t="str">
            <v>GSK020</v>
          </cell>
          <cell r="O72">
            <v>94</v>
          </cell>
          <cell r="P72">
            <v>120</v>
          </cell>
          <cell r="Q72">
            <v>120</v>
          </cell>
          <cell r="R72">
            <v>2160</v>
          </cell>
          <cell r="S72">
            <v>120</v>
          </cell>
          <cell r="T72">
            <v>19</v>
          </cell>
        </row>
        <row r="73">
          <cell r="A73" t="str">
            <v>1304802</v>
          </cell>
          <cell r="B73" t="str">
            <v>1304802</v>
          </cell>
          <cell r="C73" t="str">
            <v>ZINNAT TABLETS 250MG X 10 KZ/AZ-GSK</v>
          </cell>
          <cell r="D73" t="str">
            <v>ZINNAT  tab. 250 mg (x 10)</v>
          </cell>
          <cell r="E73" t="str">
            <v>AC</v>
          </cell>
          <cell r="F73" t="str">
            <v>Rx</v>
          </cell>
          <cell r="G73">
            <v>1690</v>
          </cell>
          <cell r="H73" t="str">
            <v>3004200002</v>
          </cell>
          <cell r="I73">
            <v>0</v>
          </cell>
          <cell r="J73" t="str">
            <v>United Kingdom</v>
          </cell>
          <cell r="K73" t="str">
            <v>UKBAR</v>
          </cell>
          <cell r="L73" t="str">
            <v>GB57</v>
          </cell>
          <cell r="M73" t="str">
            <v>UK, Barnard Castle, Manufacturing</v>
          </cell>
          <cell r="N73" t="str">
            <v>GSK020</v>
          </cell>
          <cell r="O73">
            <v>94</v>
          </cell>
          <cell r="P73">
            <v>120</v>
          </cell>
          <cell r="Q73">
            <v>120</v>
          </cell>
          <cell r="R73">
            <v>2160</v>
          </cell>
          <cell r="S73">
            <v>120</v>
          </cell>
          <cell r="T73">
            <v>21</v>
          </cell>
        </row>
        <row r="74">
          <cell r="A74" t="str">
            <v>60000000003976</v>
          </cell>
          <cell r="B74" t="str">
            <v>60000000003976</v>
          </cell>
          <cell r="C74" t="str">
            <v>ZINNAT TABLET 500 MG 1X10_KZ-GSK</v>
          </cell>
          <cell r="D74" t="str">
            <v>ZINNAT  tab. 500 mg (x 10)</v>
          </cell>
          <cell r="E74" t="str">
            <v>AC</v>
          </cell>
          <cell r="F74" t="str">
            <v>Rx</v>
          </cell>
          <cell r="G74">
            <v>2503</v>
          </cell>
          <cell r="H74" t="str">
            <v>3004200002</v>
          </cell>
          <cell r="I74">
            <v>0</v>
          </cell>
          <cell r="J74" t="str">
            <v>United Kingdom</v>
          </cell>
          <cell r="K74" t="str">
            <v>UKBAR</v>
          </cell>
          <cell r="L74" t="str">
            <v>GB57</v>
          </cell>
          <cell r="M74" t="str">
            <v>UK, Barnard Castle, Manufacturing</v>
          </cell>
          <cell r="N74" t="str">
            <v>GSK020</v>
          </cell>
          <cell r="O74">
            <v>94</v>
          </cell>
          <cell r="P74">
            <v>120</v>
          </cell>
          <cell r="Q74">
            <v>120</v>
          </cell>
          <cell r="R74">
            <v>2160</v>
          </cell>
          <cell r="S74">
            <v>120</v>
          </cell>
          <cell r="T74">
            <v>24</v>
          </cell>
        </row>
        <row r="75">
          <cell r="A75" t="str">
            <v>583054</v>
          </cell>
          <cell r="B75" t="str">
            <v>583054</v>
          </cell>
          <cell r="C75" t="str">
            <v>ZOVIRAX FD 250MGX5 KZ/AZ</v>
          </cell>
          <cell r="D75" t="str">
            <v>ZOVIRAX  inf. 250 mg (x 5)</v>
          </cell>
          <cell r="E75" t="str">
            <v>OB</v>
          </cell>
          <cell r="F75" t="str">
            <v>Rx</v>
          </cell>
          <cell r="G75">
            <v>7024</v>
          </cell>
          <cell r="H75" t="str">
            <v>3004200002</v>
          </cell>
          <cell r="I75">
            <v>0</v>
          </cell>
          <cell r="J75" t="e">
            <v>#N/A</v>
          </cell>
          <cell r="K75" t="str">
            <v>ITPAR</v>
          </cell>
          <cell r="L75" t="str">
            <v>IT53</v>
          </cell>
          <cell r="M75" t="str">
            <v>Italy, Parma, Manufacturing</v>
          </cell>
          <cell r="N75" t="str">
            <v>PLIT53</v>
          </cell>
          <cell r="O75">
            <v>109</v>
          </cell>
          <cell r="P75">
            <v>60</v>
          </cell>
          <cell r="Q75">
            <v>60</v>
          </cell>
          <cell r="R75">
            <v>6000</v>
          </cell>
          <cell r="S75">
            <v>60</v>
          </cell>
        </row>
        <row r="76">
          <cell r="A76" t="str">
            <v>60000000012574</v>
          </cell>
          <cell r="B76" t="str">
            <v>46985</v>
          </cell>
          <cell r="C76" t="str">
            <v>ZOVIRAX EYE OINTMENT 3%W/W 1X4.5G</v>
          </cell>
          <cell r="D76" t="str">
            <v>ZOVIRAX  oint. 0,03 (4,5 g x 1)</v>
          </cell>
          <cell r="E76" t="str">
            <v>RD</v>
          </cell>
          <cell r="F76" t="str">
            <v>Rx</v>
          </cell>
          <cell r="G76">
            <v>1873</v>
          </cell>
          <cell r="H76" t="str">
            <v>3004200002</v>
          </cell>
          <cell r="I76">
            <v>0</v>
          </cell>
          <cell r="J76" t="e">
            <v>#N/A</v>
          </cell>
          <cell r="K76" t="str">
            <v>CADXS</v>
          </cell>
          <cell r="L76" t="str">
            <v>CADXS</v>
          </cell>
          <cell r="M76" t="str">
            <v>Canada, Jubilant 3rd Party Manufacturing (PH)</v>
          </cell>
          <cell r="O76">
            <v>104</v>
          </cell>
          <cell r="P76">
            <v>2520</v>
          </cell>
          <cell r="Q76">
            <v>360</v>
          </cell>
          <cell r="R76">
            <v>5400</v>
          </cell>
          <cell r="S76">
            <v>360</v>
          </cell>
          <cell r="T76">
            <v>17</v>
          </cell>
        </row>
        <row r="77">
          <cell r="A77" t="str">
            <v>285289</v>
          </cell>
          <cell r="B77" t="str">
            <v>285289</v>
          </cell>
          <cell r="C77" t="str">
            <v>ZOVIRAX TABLET 200MG 5X5</v>
          </cell>
          <cell r="D77" t="str">
            <v>ZOVIRAX  tab. 200 mg (x 25)</v>
          </cell>
          <cell r="E77" t="str">
            <v>RD</v>
          </cell>
          <cell r="F77" t="str">
            <v>Rx</v>
          </cell>
          <cell r="G77">
            <v>4120</v>
          </cell>
          <cell r="H77" t="str">
            <v>3004200002</v>
          </cell>
          <cell r="I77">
            <v>0</v>
          </cell>
          <cell r="J77" t="e">
            <v>#N/A</v>
          </cell>
          <cell r="K77" t="str">
            <v>PLPZN</v>
          </cell>
          <cell r="L77" t="str">
            <v>PL05</v>
          </cell>
          <cell r="M77" t="str">
            <v>Poland, Poznan, Manufacturing</v>
          </cell>
          <cell r="N77" t="str">
            <v>PLPL05</v>
          </cell>
          <cell r="O77">
            <v>85</v>
          </cell>
          <cell r="P77">
            <v>36</v>
          </cell>
          <cell r="Q77">
            <v>36</v>
          </cell>
          <cell r="R77">
            <v>1440</v>
          </cell>
          <cell r="S77">
            <v>36</v>
          </cell>
          <cell r="T77">
            <v>40</v>
          </cell>
        </row>
        <row r="78">
          <cell r="A78" t="str">
            <v>60000000041697</v>
          </cell>
          <cell r="B78" t="str">
            <v>GSKF0037</v>
          </cell>
          <cell r="C78" t="str">
            <v>ZYRTEC 10MG/ML 10ML DRO GSK AZ/GE/KG/KZ</v>
          </cell>
          <cell r="D78" t="str">
            <v>ZYRTEC  dro. 10 mg/ml (10 ml x 1)</v>
          </cell>
          <cell r="E78" t="str">
            <v>AC</v>
          </cell>
          <cell r="F78" t="str">
            <v>Rx</v>
          </cell>
          <cell r="G78">
            <v>1011</v>
          </cell>
          <cell r="H78" t="str">
            <v>3004900002</v>
          </cell>
          <cell r="I78">
            <v>0</v>
          </cell>
          <cell r="J78" t="str">
            <v>Italy</v>
          </cell>
          <cell r="K78" t="str">
            <v>ITPIA</v>
          </cell>
          <cell r="L78" t="str">
            <v>ITPIA</v>
          </cell>
          <cell r="M78" t="str">
            <v>Italy,  Aesica Pharmaceuticals S.r.l.</v>
          </cell>
          <cell r="N78" t="str">
            <v>NGS725</v>
          </cell>
          <cell r="O78">
            <v>143</v>
          </cell>
          <cell r="P78">
            <v>10000</v>
          </cell>
          <cell r="Q78">
            <v>500</v>
          </cell>
          <cell r="R78">
            <v>5632</v>
          </cell>
          <cell r="S78">
            <v>176</v>
          </cell>
          <cell r="T78">
            <v>59</v>
          </cell>
        </row>
        <row r="79">
          <cell r="A79" t="str">
            <v>60000000041725</v>
          </cell>
          <cell r="B79" t="str">
            <v>GSKF0036</v>
          </cell>
          <cell r="C79" t="str">
            <v>ZYRTEC 10MG 7TAB GSK AZ/GE/KG/KZ</v>
          </cell>
          <cell r="D79" t="str">
            <v>ZYRTEC  tab. 10 mg (x 7)</v>
          </cell>
          <cell r="E79" t="str">
            <v>AC</v>
          </cell>
          <cell r="F79" t="str">
            <v>Rx</v>
          </cell>
          <cell r="G79">
            <v>733</v>
          </cell>
          <cell r="H79" t="str">
            <v>3004900002</v>
          </cell>
          <cell r="I79">
            <v>0</v>
          </cell>
          <cell r="J79" t="str">
            <v>Switzerland</v>
          </cell>
          <cell r="K79" t="str">
            <v>ITPIA</v>
          </cell>
          <cell r="L79" t="str">
            <v>ITPIA</v>
          </cell>
          <cell r="M79" t="str">
            <v>Italy,  Aesica Pharmaceuticals S.r.l.</v>
          </cell>
          <cell r="N79" t="str">
            <v>NGS725</v>
          </cell>
          <cell r="O79">
            <v>143</v>
          </cell>
          <cell r="P79">
            <v>5000</v>
          </cell>
          <cell r="Q79">
            <v>1000</v>
          </cell>
          <cell r="R79">
            <v>5376</v>
          </cell>
          <cell r="S79">
            <v>168</v>
          </cell>
          <cell r="T79">
            <v>14</v>
          </cell>
        </row>
        <row r="80">
          <cell r="A80" t="str">
            <v>700990</v>
          </cell>
          <cell r="B80" t="str">
            <v>700990</v>
          </cell>
          <cell r="C80" t="str">
            <v>BOOST.CCT +2N KZ_TEND</v>
          </cell>
          <cell r="D80" t="str">
            <v>BOOSTRIX AD pfs ten.</v>
          </cell>
          <cell r="E80" t="str">
            <v>AC</v>
          </cell>
          <cell r="F80" t="str">
            <v>Vx</v>
          </cell>
          <cell r="G80">
            <v>3350</v>
          </cell>
          <cell r="H80" t="str">
            <v>3002200009</v>
          </cell>
          <cell r="I80">
            <v>0</v>
          </cell>
          <cell r="J80" t="str">
            <v>Belgium</v>
          </cell>
          <cell r="K80" t="str">
            <v>BERIX</v>
          </cell>
          <cell r="L80" t="str">
            <v>BERIX</v>
          </cell>
          <cell r="M80" t="str">
            <v>Belgium, Rixensart, XTS Manufacturing</v>
          </cell>
          <cell r="N80" t="str">
            <v>GSK003</v>
          </cell>
          <cell r="O80">
            <v>800</v>
          </cell>
          <cell r="P80">
            <v>5000</v>
          </cell>
          <cell r="Q80">
            <v>200</v>
          </cell>
          <cell r="R80">
            <v>4800</v>
          </cell>
          <cell r="S80">
            <v>200</v>
          </cell>
        </row>
        <row r="81">
          <cell r="A81" t="str">
            <v>423858</v>
          </cell>
          <cell r="B81" t="str">
            <v>423858</v>
          </cell>
          <cell r="C81" t="str">
            <v>CERVARIX PREFILLED SYRINGE 1DX1 +1N KZ</v>
          </cell>
          <cell r="D81" t="str">
            <v>CERVARIX pfs pri.</v>
          </cell>
          <cell r="E81" t="str">
            <v>OB</v>
          </cell>
          <cell r="F81" t="str">
            <v>Vx</v>
          </cell>
          <cell r="G81" t="e">
            <v>#N/A</v>
          </cell>
          <cell r="H81" t="str">
            <v>3002200009</v>
          </cell>
          <cell r="I81">
            <v>0</v>
          </cell>
          <cell r="J81" t="str">
            <v>Belgium</v>
          </cell>
          <cell r="K81" t="str">
            <v>BERIX</v>
          </cell>
          <cell r="L81" t="str">
            <v>BERIX</v>
          </cell>
          <cell r="M81" t="str">
            <v>Belgium, Rixensart, XTS Manufacturing</v>
          </cell>
          <cell r="N81" t="str">
            <v>GSK003</v>
          </cell>
          <cell r="O81">
            <v>129</v>
          </cell>
          <cell r="P81">
            <v>5000</v>
          </cell>
          <cell r="Q81">
            <v>200</v>
          </cell>
          <cell r="R81">
            <v>4800</v>
          </cell>
          <cell r="S81">
            <v>200</v>
          </cell>
        </row>
        <row r="82">
          <cell r="A82" t="str">
            <v>703478</v>
          </cell>
          <cell r="B82" t="str">
            <v>703478</v>
          </cell>
          <cell r="C82" t="str">
            <v>CERVA.PRTC +1N KZ (TEND)</v>
          </cell>
          <cell r="D82" t="str">
            <v>CERVARIX pfs ten.</v>
          </cell>
          <cell r="E82" t="str">
            <v>OB</v>
          </cell>
          <cell r="F82" t="str">
            <v>Vx</v>
          </cell>
          <cell r="G82" t="e">
            <v>#N/A</v>
          </cell>
          <cell r="H82" t="str">
            <v>3002200009</v>
          </cell>
          <cell r="I82">
            <v>0</v>
          </cell>
          <cell r="J82" t="str">
            <v>Belgium</v>
          </cell>
          <cell r="K82" t="str">
            <v>BERIX</v>
          </cell>
          <cell r="L82" t="str">
            <v>BERIX</v>
          </cell>
          <cell r="M82" t="str">
            <v>Belgium, Rixensart, XTS Manufacturing</v>
          </cell>
          <cell r="N82" t="str">
            <v>GSK003</v>
          </cell>
          <cell r="O82">
            <v>800</v>
          </cell>
          <cell r="P82">
            <v>5000</v>
          </cell>
          <cell r="Q82">
            <v>200</v>
          </cell>
          <cell r="R82">
            <v>4800</v>
          </cell>
          <cell r="S82">
            <v>200</v>
          </cell>
        </row>
        <row r="83">
          <cell r="A83" t="str">
            <v>703647</v>
          </cell>
          <cell r="B83" t="str">
            <v>703647</v>
          </cell>
          <cell r="C83" t="str">
            <v>ENGE.20 VIAL KZ</v>
          </cell>
          <cell r="D83" t="str">
            <v>ENGERIX AD vial pri.</v>
          </cell>
          <cell r="E83" t="str">
            <v>RD</v>
          </cell>
          <cell r="F83" t="str">
            <v>Vx</v>
          </cell>
          <cell r="G83">
            <v>2945</v>
          </cell>
          <cell r="H83" t="str">
            <v>3002200002</v>
          </cell>
          <cell r="I83">
            <v>0</v>
          </cell>
          <cell r="J83" t="str">
            <v>Belgium</v>
          </cell>
          <cell r="K83" t="str">
            <v>BERIX</v>
          </cell>
          <cell r="L83" t="str">
            <v>BERIX</v>
          </cell>
          <cell r="M83" t="str">
            <v>Belgium, Rixensart, XTS Manufacturing</v>
          </cell>
          <cell r="N83" t="str">
            <v>GSK003</v>
          </cell>
          <cell r="O83">
            <v>129</v>
          </cell>
          <cell r="P83">
            <v>5040</v>
          </cell>
          <cell r="Q83">
            <v>420</v>
          </cell>
          <cell r="R83">
            <v>10080</v>
          </cell>
          <cell r="S83">
            <v>420</v>
          </cell>
        </row>
        <row r="84">
          <cell r="A84" t="str">
            <v>703660</v>
          </cell>
          <cell r="B84" t="str">
            <v>703660</v>
          </cell>
          <cell r="C84" t="str">
            <v>ENGE.10 VIAL KZ</v>
          </cell>
          <cell r="D84" t="str">
            <v>ENGERIX PED vial pri.</v>
          </cell>
          <cell r="E84" t="str">
            <v>OB</v>
          </cell>
          <cell r="F84" t="str">
            <v>Vx</v>
          </cell>
          <cell r="G84">
            <v>2945</v>
          </cell>
          <cell r="H84" t="str">
            <v>3002200002</v>
          </cell>
          <cell r="I84">
            <v>0</v>
          </cell>
          <cell r="J84" t="str">
            <v>Belgium</v>
          </cell>
          <cell r="K84" t="str">
            <v>BERIX</v>
          </cell>
          <cell r="L84" t="str">
            <v>BERIX</v>
          </cell>
          <cell r="M84" t="str">
            <v>Belgium, Rixensart, XTS Manufacturing</v>
          </cell>
          <cell r="N84" t="str">
            <v>GSK003</v>
          </cell>
          <cell r="O84">
            <v>129</v>
          </cell>
          <cell r="P84">
            <v>5040</v>
          </cell>
          <cell r="Q84">
            <v>420</v>
          </cell>
          <cell r="R84">
            <v>10080</v>
          </cell>
          <cell r="S84">
            <v>420</v>
          </cell>
        </row>
        <row r="85">
          <cell r="A85" t="str">
            <v>408811</v>
          </cell>
          <cell r="B85" t="str">
            <v>408811</v>
          </cell>
          <cell r="C85" t="str">
            <v>HAVRIX INJECTION VIAL 1440MUI 1X1DOSE</v>
          </cell>
          <cell r="D85" t="str">
            <v>HAVRIX AD vial pri.</v>
          </cell>
          <cell r="E85" t="str">
            <v>RD</v>
          </cell>
          <cell r="F85" t="str">
            <v>Vx</v>
          </cell>
          <cell r="G85">
            <v>6092</v>
          </cell>
          <cell r="H85" t="str">
            <v>3002200009</v>
          </cell>
          <cell r="I85">
            <v>0</v>
          </cell>
          <cell r="J85" t="str">
            <v>Belgium</v>
          </cell>
          <cell r="K85" t="str">
            <v>BERIX</v>
          </cell>
          <cell r="L85" t="str">
            <v>BERIX</v>
          </cell>
          <cell r="M85" t="str">
            <v>Belgium, Rixensart, XTS Manufacturing</v>
          </cell>
          <cell r="N85" t="str">
            <v>GSK003</v>
          </cell>
          <cell r="O85">
            <v>129</v>
          </cell>
          <cell r="P85">
            <v>5040</v>
          </cell>
          <cell r="Q85">
            <v>420</v>
          </cell>
          <cell r="R85">
            <v>10080</v>
          </cell>
          <cell r="S85">
            <v>420</v>
          </cell>
        </row>
        <row r="86">
          <cell r="A86" t="str">
            <v>421876</v>
          </cell>
          <cell r="B86" t="str">
            <v>421876</v>
          </cell>
          <cell r="C86" t="str">
            <v>HAVRIX PF SYRINGE 720MUI 1X1DOSE</v>
          </cell>
          <cell r="D86" t="str">
            <v>HAVRIX PED pfs pri.</v>
          </cell>
          <cell r="E86" t="str">
            <v>OB</v>
          </cell>
          <cell r="F86" t="str">
            <v>Vx</v>
          </cell>
          <cell r="G86">
            <v>2454</v>
          </cell>
          <cell r="H86" t="str">
            <v>3002200009</v>
          </cell>
          <cell r="I86">
            <v>0</v>
          </cell>
          <cell r="J86" t="str">
            <v>Belgium</v>
          </cell>
          <cell r="K86" t="str">
            <v>BERIX</v>
          </cell>
          <cell r="L86" t="str">
            <v>BERIX</v>
          </cell>
          <cell r="M86" t="str">
            <v>Belgium, Rixensart, XTS Manufacturing</v>
          </cell>
          <cell r="N86" t="str">
            <v>GSK003</v>
          </cell>
          <cell r="O86">
            <v>129</v>
          </cell>
          <cell r="P86">
            <v>5000</v>
          </cell>
          <cell r="Q86">
            <v>200</v>
          </cell>
          <cell r="R86">
            <v>4800</v>
          </cell>
          <cell r="S86">
            <v>200</v>
          </cell>
          <cell r="T86">
            <v>19.3</v>
          </cell>
        </row>
        <row r="87">
          <cell r="A87" t="str">
            <v>703243</v>
          </cell>
          <cell r="B87" t="str">
            <v>703243</v>
          </cell>
          <cell r="C87" t="str">
            <v>HAV.720 CCT +1N KZ (TEND)</v>
          </cell>
          <cell r="D87" t="str">
            <v>HAVRIX PED pfs ten.</v>
          </cell>
          <cell r="E87" t="str">
            <v>OB</v>
          </cell>
          <cell r="F87" t="str">
            <v>Vx</v>
          </cell>
          <cell r="G87">
            <v>2454</v>
          </cell>
          <cell r="H87" t="str">
            <v>3002200009</v>
          </cell>
          <cell r="I87">
            <v>0</v>
          </cell>
          <cell r="J87" t="str">
            <v>Belgium</v>
          </cell>
          <cell r="K87" t="str">
            <v>BERIX</v>
          </cell>
          <cell r="L87" t="str">
            <v>BERIX</v>
          </cell>
          <cell r="M87" t="str">
            <v>Belgium, Rixensart, XTS Manufacturing</v>
          </cell>
          <cell r="N87" t="str">
            <v>GSK003</v>
          </cell>
          <cell r="O87">
            <v>800</v>
          </cell>
          <cell r="P87">
            <v>5000</v>
          </cell>
          <cell r="Q87">
            <v>200</v>
          </cell>
          <cell r="R87">
            <v>4800</v>
          </cell>
          <cell r="S87">
            <v>200</v>
          </cell>
        </row>
        <row r="88">
          <cell r="A88" t="str">
            <v>701019</v>
          </cell>
          <cell r="B88" t="str">
            <v>701019</v>
          </cell>
          <cell r="C88" t="str">
            <v>INFANRIX HB-IPV PFS 1DX1+HIBVIAL+2N_TEND</v>
          </cell>
          <cell r="D88" t="str">
            <v>INFANRIX HEXA PED pfs ten.</v>
          </cell>
          <cell r="E88" t="str">
            <v>AC</v>
          </cell>
          <cell r="F88" t="str">
            <v>Vx</v>
          </cell>
          <cell r="G88">
            <v>10210</v>
          </cell>
          <cell r="H88" t="str">
            <v>3002200009</v>
          </cell>
          <cell r="I88">
            <v>0</v>
          </cell>
          <cell r="J88" t="str">
            <v>Belgium</v>
          </cell>
          <cell r="K88" t="str">
            <v>BERIX</v>
          </cell>
          <cell r="L88" t="str">
            <v>BERIX</v>
          </cell>
          <cell r="M88" t="str">
            <v>Belgium, Rixensart, XTS Manufacturing</v>
          </cell>
          <cell r="N88" t="str">
            <v>GSK003</v>
          </cell>
          <cell r="O88">
            <v>800</v>
          </cell>
          <cell r="P88">
            <v>5040</v>
          </cell>
          <cell r="Q88">
            <v>120</v>
          </cell>
          <cell r="R88">
            <v>2880</v>
          </cell>
          <cell r="S88">
            <v>120</v>
          </cell>
        </row>
        <row r="89">
          <cell r="A89" t="str">
            <v>704825</v>
          </cell>
          <cell r="C89" t="str">
            <v>INFA.HB-IPV CCT +HIB +2N KZ</v>
          </cell>
          <cell r="D89" t="str">
            <v>INFANRIX HEXA PED pfs pri.</v>
          </cell>
          <cell r="E89" t="str">
            <v>OB</v>
          </cell>
          <cell r="F89" t="str">
            <v>Vx</v>
          </cell>
          <cell r="G89">
            <v>10210</v>
          </cell>
          <cell r="J89" t="str">
            <v>Belgium</v>
          </cell>
          <cell r="K89" t="str">
            <v>BERIX</v>
          </cell>
          <cell r="L89" t="str">
            <v>BERIX</v>
          </cell>
          <cell r="M89" t="str">
            <v>Belgium, Rixensart, XTS Manufacturing</v>
          </cell>
          <cell r="N89" t="str">
            <v>GSK003</v>
          </cell>
          <cell r="O89">
            <v>129</v>
          </cell>
          <cell r="P89">
            <v>5040</v>
          </cell>
          <cell r="Q89">
            <v>120</v>
          </cell>
          <cell r="R89">
            <v>2880</v>
          </cell>
          <cell r="S89" t="e">
            <v>#N/A</v>
          </cell>
        </row>
        <row r="90">
          <cell r="A90" t="str">
            <v>703627</v>
          </cell>
          <cell r="B90" t="str">
            <v>703627</v>
          </cell>
          <cell r="C90" t="str">
            <v>PRIO.VIAL X100 KZ</v>
          </cell>
          <cell r="D90" t="str">
            <v>PRIORIX PED vial pri. x 100</v>
          </cell>
          <cell r="E90" t="str">
            <v>OB</v>
          </cell>
          <cell r="F90" t="str">
            <v>Vx</v>
          </cell>
          <cell r="G90" t="e">
            <v>#N/A</v>
          </cell>
          <cell r="H90" t="str">
            <v>3002200009</v>
          </cell>
          <cell r="I90">
            <v>0</v>
          </cell>
          <cell r="J90" t="str">
            <v>Belgium</v>
          </cell>
          <cell r="K90" t="str">
            <v>BERIX</v>
          </cell>
          <cell r="L90" t="str">
            <v>BERIX</v>
          </cell>
          <cell r="M90" t="str">
            <v>Belgium, Rixensart, XTS Manufacturing</v>
          </cell>
          <cell r="N90" t="str">
            <v>GSK003</v>
          </cell>
          <cell r="O90">
            <v>129</v>
          </cell>
          <cell r="P90">
            <v>4800</v>
          </cell>
          <cell r="Q90">
            <v>2400</v>
          </cell>
          <cell r="R90">
            <v>57600</v>
          </cell>
          <cell r="S90">
            <v>2400</v>
          </cell>
        </row>
        <row r="91">
          <cell r="A91" t="str">
            <v>703637</v>
          </cell>
          <cell r="B91" t="str">
            <v>703637</v>
          </cell>
          <cell r="C91" t="str">
            <v>PRIO.TETRA VIAL +2N KZ (TEND)</v>
          </cell>
          <cell r="D91" t="str">
            <v>PRIORIX TETRA PED vial ten.</v>
          </cell>
          <cell r="E91" t="str">
            <v>OB</v>
          </cell>
          <cell r="F91" t="str">
            <v>Vx</v>
          </cell>
          <cell r="G91" t="e">
            <v>#N/A</v>
          </cell>
          <cell r="H91" t="str">
            <v>3002200009</v>
          </cell>
          <cell r="I91">
            <v>0</v>
          </cell>
          <cell r="J91" t="str">
            <v>Belgium</v>
          </cell>
          <cell r="K91" t="str">
            <v>BERIX</v>
          </cell>
          <cell r="L91" t="str">
            <v>BERIX</v>
          </cell>
          <cell r="M91" t="str">
            <v>Belgium, Rixensart, XTS Manufacturing</v>
          </cell>
          <cell r="N91" t="str">
            <v>GSK003</v>
          </cell>
          <cell r="O91">
            <v>800</v>
          </cell>
          <cell r="P91">
            <v>5040</v>
          </cell>
          <cell r="Q91">
            <v>120</v>
          </cell>
          <cell r="R91">
            <v>2880</v>
          </cell>
          <cell r="S91">
            <v>120</v>
          </cell>
        </row>
        <row r="92">
          <cell r="A92" t="str">
            <v>703639</v>
          </cell>
          <cell r="B92" t="str">
            <v>703639</v>
          </cell>
          <cell r="C92" t="str">
            <v>ROTARIX LIQUID PREFILLED SYRINGE 1DX1 KZ</v>
          </cell>
          <cell r="D92" t="str">
            <v>ROTARIX PED pfs pri. x 1</v>
          </cell>
          <cell r="E92" t="str">
            <v>OB</v>
          </cell>
          <cell r="F92" t="str">
            <v>Vx</v>
          </cell>
          <cell r="G92">
            <v>8590</v>
          </cell>
          <cell r="H92" t="str">
            <v>3002200009</v>
          </cell>
          <cell r="I92">
            <v>0</v>
          </cell>
          <cell r="J92" t="str">
            <v>Belgium</v>
          </cell>
          <cell r="K92" t="str">
            <v>BERIX</v>
          </cell>
          <cell r="L92" t="str">
            <v>BERIX</v>
          </cell>
          <cell r="M92" t="str">
            <v>Belgium, Rixensart, XTS Manufacturing</v>
          </cell>
          <cell r="N92" t="str">
            <v>GSK003</v>
          </cell>
          <cell r="O92">
            <v>129</v>
          </cell>
          <cell r="P92">
            <v>5000</v>
          </cell>
          <cell r="Q92">
            <v>200</v>
          </cell>
          <cell r="R92">
            <v>4800</v>
          </cell>
          <cell r="S92">
            <v>200</v>
          </cell>
        </row>
        <row r="93">
          <cell r="A93" t="str">
            <v>440115</v>
          </cell>
          <cell r="B93" t="str">
            <v>440115</v>
          </cell>
          <cell r="C93" t="str">
            <v>ROTA.LIQUID PFS LF X10 KZ</v>
          </cell>
          <cell r="D93" t="str">
            <v>ROTARIX PED pfs pri. x 10</v>
          </cell>
          <cell r="E93" t="str">
            <v>OB</v>
          </cell>
          <cell r="F93" t="str">
            <v>Vx</v>
          </cell>
          <cell r="G93" t="e">
            <v>#N/A</v>
          </cell>
          <cell r="H93" t="str">
            <v>3002200009</v>
          </cell>
          <cell r="I93">
            <v>0</v>
          </cell>
          <cell r="J93" t="str">
            <v>Belgium</v>
          </cell>
          <cell r="K93" t="str">
            <v>BERIX</v>
          </cell>
          <cell r="L93" t="str">
            <v>BERIX</v>
          </cell>
          <cell r="M93" t="str">
            <v>Belgium, Rixensart, XTS Manufacturing</v>
          </cell>
          <cell r="N93" t="str">
            <v>GSK003</v>
          </cell>
          <cell r="O93">
            <v>129</v>
          </cell>
          <cell r="P93">
            <v>5100</v>
          </cell>
          <cell r="Q93">
            <v>300</v>
          </cell>
          <cell r="R93">
            <v>7200</v>
          </cell>
          <cell r="S93">
            <v>300</v>
          </cell>
        </row>
        <row r="94">
          <cell r="A94" t="str">
            <v>703635</v>
          </cell>
          <cell r="B94" t="str">
            <v>703635</v>
          </cell>
          <cell r="C94" t="str">
            <v>SYNFLO.PRTC X1 +1N KZ (TEND)</v>
          </cell>
          <cell r="D94" t="str">
            <v>SYNFLORIX pfs ten.</v>
          </cell>
          <cell r="E94" t="str">
            <v>AC</v>
          </cell>
          <cell r="F94" t="str">
            <v>Vx</v>
          </cell>
          <cell r="G94">
            <v>12149</v>
          </cell>
          <cell r="H94" t="str">
            <v>3002200009</v>
          </cell>
          <cell r="I94">
            <v>0</v>
          </cell>
          <cell r="J94" t="str">
            <v>Belgium</v>
          </cell>
          <cell r="K94" t="str">
            <v>BERIX</v>
          </cell>
          <cell r="L94" t="str">
            <v>BERIX</v>
          </cell>
          <cell r="M94" t="str">
            <v>Belgium, Rixensart, XTS Manufacturing</v>
          </cell>
          <cell r="N94" t="str">
            <v>GSK003</v>
          </cell>
          <cell r="O94">
            <v>800</v>
          </cell>
          <cell r="P94">
            <v>5000</v>
          </cell>
          <cell r="Q94">
            <v>200</v>
          </cell>
          <cell r="R94">
            <v>4800</v>
          </cell>
          <cell r="S94">
            <v>200</v>
          </cell>
        </row>
        <row r="95">
          <cell r="A95" t="str">
            <v>703491</v>
          </cell>
          <cell r="C95" t="str">
            <v>VARIL.VIAL+DIL.CCT+2N IPI 11 EXA (TEND)</v>
          </cell>
          <cell r="D95" t="str">
            <v>VARILRIX vial x 1</v>
          </cell>
          <cell r="E95" t="str">
            <v>OB</v>
          </cell>
          <cell r="F95" t="str">
            <v>Vx</v>
          </cell>
          <cell r="G95">
            <v>13818</v>
          </cell>
          <cell r="J95" t="str">
            <v>Belgium</v>
          </cell>
          <cell r="K95" t="str">
            <v>BERIX</v>
          </cell>
          <cell r="L95" t="str">
            <v>BERIX</v>
          </cell>
          <cell r="M95" t="str">
            <v>Belgium, Rixensart, XTS Manufacturing</v>
          </cell>
          <cell r="N95" t="str">
            <v>GSK003</v>
          </cell>
          <cell r="O95">
            <v>800</v>
          </cell>
          <cell r="P95">
            <v>5040</v>
          </cell>
          <cell r="Q95">
            <v>120</v>
          </cell>
          <cell r="S95" t="e">
            <v>#N/A</v>
          </cell>
        </row>
        <row r="96">
          <cell r="A96" t="str">
            <v>60000000115863</v>
          </cell>
          <cell r="C96" t="str">
            <v>VALTREX TABLET 500MG 1X10_KZ</v>
          </cell>
          <cell r="D96" t="str">
            <v>VALTREX  tab. 500 mg (x 10)</v>
          </cell>
          <cell r="E96" t="str">
            <v>AC</v>
          </cell>
          <cell r="F96" t="str">
            <v>Rx</v>
          </cell>
          <cell r="G96">
            <v>3980</v>
          </cell>
          <cell r="H96" t="str">
            <v>3004900002</v>
          </cell>
          <cell r="I96">
            <v>0</v>
          </cell>
          <cell r="J96" t="str">
            <v>Spain</v>
          </cell>
          <cell r="K96" t="str">
            <v>ESARA</v>
          </cell>
          <cell r="L96" t="str">
            <v>ES51</v>
          </cell>
          <cell r="M96" t="str">
            <v>Spain, Aranda, Manufacturing</v>
          </cell>
          <cell r="N96" t="str">
            <v>PLES51</v>
          </cell>
          <cell r="O96">
            <v>88</v>
          </cell>
          <cell r="P96">
            <v>100</v>
          </cell>
          <cell r="Q96">
            <v>100</v>
          </cell>
          <cell r="R96">
            <v>2880</v>
          </cell>
          <cell r="S96">
            <v>72</v>
          </cell>
        </row>
        <row r="97">
          <cell r="A97" t="str">
            <v>60000000114342</v>
          </cell>
          <cell r="C97" t="str">
            <v>LAMICTAL DISPERSIBLE TABLET 5MG 1X30</v>
          </cell>
          <cell r="D97" t="str">
            <v>LAMICTAL  tab. 5 mg (x 30)</v>
          </cell>
          <cell r="E97" t="str">
            <v>AC</v>
          </cell>
          <cell r="F97" t="str">
            <v>Rx</v>
          </cell>
          <cell r="G97">
            <v>621</v>
          </cell>
          <cell r="H97" t="str">
            <v>3004900002</v>
          </cell>
          <cell r="I97">
            <v>0</v>
          </cell>
          <cell r="J97" t="str">
            <v>Poland</v>
          </cell>
          <cell r="K97" t="str">
            <v>PLPZN</v>
          </cell>
          <cell r="L97" t="str">
            <v>PL05</v>
          </cell>
          <cell r="M97" t="str">
            <v>Poland, Poznan, Manufacturing</v>
          </cell>
          <cell r="N97" t="str">
            <v>PLPL05</v>
          </cell>
          <cell r="O97">
            <v>134</v>
          </cell>
          <cell r="P97">
            <v>72</v>
          </cell>
          <cell r="Q97">
            <v>72</v>
          </cell>
          <cell r="R97">
            <v>2880</v>
          </cell>
          <cell r="S97">
            <v>72</v>
          </cell>
        </row>
        <row r="98">
          <cell r="A98" t="str">
            <v>60000000113294</v>
          </cell>
          <cell r="C98" t="str">
            <v>TIVICAY TABLET 10MG 1X30_KZ</v>
          </cell>
          <cell r="D98" t="str">
            <v>TIVICAY 10MG x 30 TAB</v>
          </cell>
          <cell r="E98" t="str">
            <v>AC</v>
          </cell>
          <cell r="F98" t="str">
            <v>ViiV</v>
          </cell>
          <cell r="G98">
            <v>37000</v>
          </cell>
          <cell r="H98" t="str">
            <v>3004900002</v>
          </cell>
          <cell r="I98">
            <v>0</v>
          </cell>
          <cell r="J98" t="str">
            <v>United Kingdom</v>
          </cell>
          <cell r="K98" t="str">
            <v>ESARA</v>
          </cell>
          <cell r="L98" t="str">
            <v>ES51</v>
          </cell>
          <cell r="M98" t="str">
            <v>Spain, Aranda, Manufacturing</v>
          </cell>
          <cell r="N98" t="str">
            <v>PLES51</v>
          </cell>
          <cell r="O98">
            <v>87</v>
          </cell>
          <cell r="P98">
            <v>50</v>
          </cell>
          <cell r="Q98">
            <v>50</v>
          </cell>
          <cell r="R98">
            <v>2200</v>
          </cell>
          <cell r="S98">
            <v>50</v>
          </cell>
        </row>
        <row r="99">
          <cell r="A99" t="str">
            <v>60000000113295</v>
          </cell>
          <cell r="C99" t="str">
            <v>TIVICAY TABLET 25MG 1X30_KZ</v>
          </cell>
          <cell r="D99" t="str">
            <v>TIVICAY 25MG x 30 TAB</v>
          </cell>
          <cell r="E99" t="str">
            <v>AC</v>
          </cell>
          <cell r="F99" t="str">
            <v>ViiV</v>
          </cell>
          <cell r="G99">
            <v>39670</v>
          </cell>
          <cell r="H99" t="str">
            <v>3004900002</v>
          </cell>
          <cell r="I99">
            <v>0</v>
          </cell>
          <cell r="J99" t="str">
            <v>United Kingdom</v>
          </cell>
          <cell r="K99" t="str">
            <v>ESARA</v>
          </cell>
          <cell r="L99" t="str">
            <v>ES51</v>
          </cell>
          <cell r="M99" t="str">
            <v>Spain, Aranda, Manufacturing</v>
          </cell>
          <cell r="N99" t="str">
            <v>PLES51</v>
          </cell>
          <cell r="O99">
            <v>87</v>
          </cell>
          <cell r="P99">
            <v>50</v>
          </cell>
          <cell r="Q99">
            <v>50</v>
          </cell>
          <cell r="R99">
            <v>2200</v>
          </cell>
          <cell r="S99">
            <v>50</v>
          </cell>
        </row>
        <row r="100">
          <cell r="A100" t="str">
            <v>60000000010288</v>
          </cell>
          <cell r="B100" t="str">
            <v>4000002804</v>
          </cell>
          <cell r="C100" t="e">
            <v>#N/A</v>
          </cell>
          <cell r="D100" t="str">
            <v>VOLIBRIS  tab. 5 mg (x 30)</v>
          </cell>
          <cell r="E100" t="e">
            <v>#N/A</v>
          </cell>
          <cell r="F100" t="str">
            <v>Rx</v>
          </cell>
          <cell r="G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</row>
        <row r="101">
          <cell r="A101" t="str">
            <v>60000000010277</v>
          </cell>
          <cell r="B101" t="str">
            <v>4000002805</v>
          </cell>
          <cell r="C101" t="e">
            <v>#N/A</v>
          </cell>
          <cell r="D101" t="str">
            <v>VOLIBRIS  tab. 10 mg (x 30)</v>
          </cell>
          <cell r="E101" t="e">
            <v>#N/A</v>
          </cell>
          <cell r="F101" t="str">
            <v>Rx</v>
          </cell>
          <cell r="G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</row>
        <row r="102">
          <cell r="A102" t="str">
            <v>60000000118581</v>
          </cell>
          <cell r="C102" t="str">
            <v>AUGMENTIN SUSP 200/28.5MG 1X70ML_KZ</v>
          </cell>
          <cell r="D102" t="str">
            <v>AUGMENTIN  susp. 200 mg/28,5 mg/5 ml (70 ml x 1)</v>
          </cell>
          <cell r="E102" t="str">
            <v>AC</v>
          </cell>
          <cell r="F102" t="str">
            <v>Rx</v>
          </cell>
          <cell r="G102">
            <v>1241</v>
          </cell>
          <cell r="H102" t="str">
            <v>3004100008</v>
          </cell>
          <cell r="I102">
            <v>0</v>
          </cell>
          <cell r="J102" t="str">
            <v>France</v>
          </cell>
          <cell r="K102" t="str">
            <v>FRMAY</v>
          </cell>
          <cell r="L102" t="str">
            <v>FR53</v>
          </cell>
          <cell r="M102" t="str">
            <v>France, Mayenne, Terras 2, XTS Manufacturing</v>
          </cell>
          <cell r="O102">
            <v>108</v>
          </cell>
          <cell r="P102">
            <v>1</v>
          </cell>
          <cell r="Q102">
            <v>1</v>
          </cell>
          <cell r="R102">
            <v>1050</v>
          </cell>
          <cell r="S102">
            <v>24</v>
          </cell>
          <cell r="T102">
            <v>135</v>
          </cell>
        </row>
        <row r="103">
          <cell r="A103" t="str">
            <v>60000000119123</v>
          </cell>
          <cell r="C103" t="str">
            <v>AUGMENTIN SUSP 125/31.25MG/5ML 100ML_KZ</v>
          </cell>
          <cell r="D103" t="str">
            <v>AUGMENTIN  susp. 125 mg/31,25 mg/5 ml (100 ml x 1)</v>
          </cell>
          <cell r="E103" t="str">
            <v>AC</v>
          </cell>
          <cell r="F103" t="str">
            <v>Rx</v>
          </cell>
          <cell r="G103">
            <v>978</v>
          </cell>
          <cell r="H103" t="str">
            <v>3004100008</v>
          </cell>
          <cell r="I103">
            <v>0</v>
          </cell>
          <cell r="J103" t="str">
            <v>France</v>
          </cell>
          <cell r="K103" t="str">
            <v>FRMAY</v>
          </cell>
          <cell r="L103" t="str">
            <v>FR53</v>
          </cell>
          <cell r="M103" t="str">
            <v>France, Mayenne, Terras 2, XTS Manufacturing</v>
          </cell>
          <cell r="O103">
            <v>108</v>
          </cell>
          <cell r="P103">
            <v>1</v>
          </cell>
          <cell r="Q103">
            <v>1</v>
          </cell>
          <cell r="R103">
            <v>1050</v>
          </cell>
          <cell r="S103">
            <v>24</v>
          </cell>
          <cell r="T103">
            <v>139</v>
          </cell>
        </row>
        <row r="104">
          <cell r="A104" t="str">
            <v>60000000119122</v>
          </cell>
          <cell r="C104" t="str">
            <v>AUGMENTIN SUSP 400/57MG/5ML 70ML_KZ</v>
          </cell>
          <cell r="D104" t="str">
            <v>AUGMENTIN  susp. 400 mg/57 mg/5 ml (70 ml x 1)</v>
          </cell>
          <cell r="E104" t="str">
            <v>AC</v>
          </cell>
          <cell r="F104" t="str">
            <v>Rx</v>
          </cell>
          <cell r="G104">
            <v>1520</v>
          </cell>
          <cell r="H104" t="str">
            <v>3004100008</v>
          </cell>
          <cell r="I104">
            <v>0</v>
          </cell>
          <cell r="J104" t="str">
            <v>France</v>
          </cell>
          <cell r="K104" t="str">
            <v>FRMAY</v>
          </cell>
          <cell r="L104" t="str">
            <v>FR53</v>
          </cell>
          <cell r="M104" t="str">
            <v>France, Mayenne, Terras 2, XTS Manufacturing</v>
          </cell>
          <cell r="O104">
            <v>108</v>
          </cell>
          <cell r="P104">
            <v>1</v>
          </cell>
          <cell r="Q104">
            <v>1</v>
          </cell>
          <cell r="R104">
            <v>1050</v>
          </cell>
          <cell r="S104">
            <v>24</v>
          </cell>
        </row>
        <row r="105">
          <cell r="A105" t="str">
            <v>60000000116082</v>
          </cell>
          <cell r="C105" t="str">
            <v>CLOTRIMAZOL TABLET 100MG 1X6</v>
          </cell>
          <cell r="D105" t="str">
            <v>CLOTRIMAZOLE  tab. 100 mg (x 6)</v>
          </cell>
          <cell r="E105" t="str">
            <v>AC</v>
          </cell>
          <cell r="F105" t="str">
            <v>Rx</v>
          </cell>
          <cell r="G105">
            <v>351</v>
          </cell>
          <cell r="H105" t="str">
            <v>3004900002</v>
          </cell>
          <cell r="I105">
            <v>0</v>
          </cell>
          <cell r="J105" t="str">
            <v>Poland</v>
          </cell>
          <cell r="K105" t="str">
            <v>PLPZN</v>
          </cell>
          <cell r="L105" t="str">
            <v>PL05</v>
          </cell>
          <cell r="M105" t="str">
            <v>Poland, Poznan, Manufacturing</v>
          </cell>
          <cell r="O105">
            <v>134</v>
          </cell>
          <cell r="P105">
            <v>180</v>
          </cell>
          <cell r="Q105">
            <v>180</v>
          </cell>
          <cell r="R105">
            <v>5400</v>
          </cell>
          <cell r="S105">
            <v>180</v>
          </cell>
          <cell r="T105">
            <v>21</v>
          </cell>
        </row>
        <row r="106">
          <cell r="A106" t="str">
            <v>705681</v>
          </cell>
          <cell r="D106" t="str">
            <v>VARIL.VIAL WHSA+DIL.PRTC+2N IPI 14.0 EXA.</v>
          </cell>
          <cell r="E106" t="str">
            <v>AC</v>
          </cell>
          <cell r="F106" t="str">
            <v>Vx</v>
          </cell>
          <cell r="G106" t="e">
            <v>#N/A</v>
          </cell>
          <cell r="J106" t="str">
            <v>Belgium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</row>
        <row r="107">
          <cell r="A107" t="str">
            <v>704715</v>
          </cell>
          <cell r="D107" t="str">
            <v>ROTA.LIQUID TUBE KZ (TEND)</v>
          </cell>
          <cell r="E107" t="str">
            <v>AC</v>
          </cell>
          <cell r="F107" t="str">
            <v>Vx</v>
          </cell>
          <cell r="G107" t="e">
            <v>#N/A</v>
          </cell>
          <cell r="J107" t="str">
            <v>Belgium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</row>
        <row r="108">
          <cell r="A108" t="str">
            <v>60000000129133</v>
          </cell>
          <cell r="B108" t="str">
            <v>265119</v>
          </cell>
          <cell r="C108" t="str">
            <v>ZEFFIX TABLET 100MG 2X14</v>
          </cell>
          <cell r="D108" t="str">
            <v>ZEFFIX  tab. 100 mg (x 28)</v>
          </cell>
          <cell r="E108" t="str">
            <v>AC</v>
          </cell>
          <cell r="F108" t="str">
            <v>Rx</v>
          </cell>
          <cell r="G108">
            <v>11019</v>
          </cell>
          <cell r="H108" t="str">
            <v>3004900002</v>
          </cell>
          <cell r="I108">
            <v>0</v>
          </cell>
          <cell r="J108" t="str">
            <v>Poland</v>
          </cell>
          <cell r="K108" t="str">
            <v>PLPZN</v>
          </cell>
          <cell r="L108" t="str">
            <v>PL05</v>
          </cell>
          <cell r="M108" t="str">
            <v>Poland, Poznan, Manufacturing</v>
          </cell>
          <cell r="N108" t="str">
            <v>PLPL05</v>
          </cell>
          <cell r="O108">
            <v>85</v>
          </cell>
          <cell r="P108">
            <v>72</v>
          </cell>
          <cell r="Q108">
            <v>72</v>
          </cell>
          <cell r="R108">
            <v>1512</v>
          </cell>
          <cell r="S108">
            <v>72</v>
          </cell>
          <cell r="T108">
            <v>31</v>
          </cell>
        </row>
        <row r="109">
          <cell r="A109" t="str">
            <v>60000000114121</v>
          </cell>
          <cell r="D109" t="str">
            <v>TRIUMEQ TABLET 50/600/300MG 1X30</v>
          </cell>
          <cell r="E109" t="str">
            <v>AC</v>
          </cell>
          <cell r="F109" t="str">
            <v>ViiV</v>
          </cell>
          <cell r="G109">
            <v>63162</v>
          </cell>
          <cell r="H109" t="str">
            <v>3004900002</v>
          </cell>
          <cell r="I109">
            <v>0</v>
          </cell>
          <cell r="J109" t="str">
            <v>United Kingdom</v>
          </cell>
          <cell r="K109" t="str">
            <v>ESARA</v>
          </cell>
          <cell r="L109" t="str">
            <v>ES51</v>
          </cell>
          <cell r="M109" t="str">
            <v>Spain, Aranda, Manufacturing</v>
          </cell>
          <cell r="N109" t="str">
            <v>PLES51</v>
          </cell>
          <cell r="O109">
            <v>88</v>
          </cell>
          <cell r="P109">
            <v>50</v>
          </cell>
          <cell r="Q109">
            <v>50</v>
          </cell>
          <cell r="R109">
            <v>2200</v>
          </cell>
          <cell r="S109">
            <v>50</v>
          </cell>
          <cell r="T109">
            <v>101</v>
          </cell>
        </row>
        <row r="110">
          <cell r="A110" t="str">
            <v>60000000135911</v>
          </cell>
          <cell r="D110" t="str">
            <v>DERMOVATE  oint. 0,0005 (25 g x 1)</v>
          </cell>
          <cell r="E110" t="str">
            <v>AC</v>
          </cell>
          <cell r="F110" t="str">
            <v>Rx</v>
          </cell>
          <cell r="G110">
            <v>1006</v>
          </cell>
          <cell r="H110" t="str">
            <v>3004320008</v>
          </cell>
          <cell r="I110">
            <v>0</v>
          </cell>
          <cell r="J110" t="str">
            <v>Poland</v>
          </cell>
          <cell r="K110" t="str">
            <v>PLPZN</v>
          </cell>
          <cell r="L110" t="str">
            <v>PL05</v>
          </cell>
          <cell r="M110" t="str">
            <v>Poland, Poznan, Manufacturing</v>
          </cell>
          <cell r="N110" t="str">
            <v>PLPL05</v>
          </cell>
          <cell r="O110">
            <v>134</v>
          </cell>
          <cell r="P110">
            <v>1000</v>
          </cell>
          <cell r="Q110">
            <v>500</v>
          </cell>
          <cell r="R110">
            <v>3240</v>
          </cell>
          <cell r="S110">
            <v>60</v>
          </cell>
          <cell r="T110">
            <v>40</v>
          </cell>
        </row>
        <row r="111">
          <cell r="A111" t="str">
            <v>60000000135912</v>
          </cell>
          <cell r="D111" t="str">
            <v>DERMOVATE  cream 0,0005 (25 g x 1)</v>
          </cell>
          <cell r="E111" t="str">
            <v>AC</v>
          </cell>
          <cell r="F111" t="str">
            <v>Rx</v>
          </cell>
          <cell r="G111">
            <v>1006</v>
          </cell>
          <cell r="H111" t="str">
            <v>3004320008</v>
          </cell>
          <cell r="I111">
            <v>0</v>
          </cell>
          <cell r="J111" t="str">
            <v>Poland</v>
          </cell>
          <cell r="K111" t="str">
            <v>PLPZN</v>
          </cell>
          <cell r="L111" t="str">
            <v>PL05</v>
          </cell>
          <cell r="M111" t="str">
            <v>Poland, Poznan, Manufacturing</v>
          </cell>
          <cell r="N111" t="str">
            <v>PLPL05</v>
          </cell>
          <cell r="O111">
            <v>134</v>
          </cell>
          <cell r="P111">
            <v>5000</v>
          </cell>
          <cell r="Q111">
            <v>500</v>
          </cell>
          <cell r="R111">
            <v>3240</v>
          </cell>
          <cell r="S111">
            <v>60</v>
          </cell>
          <cell r="T111">
            <v>36</v>
          </cell>
        </row>
        <row r="112">
          <cell r="A112" t="str">
            <v>60000000130508</v>
          </cell>
          <cell r="D112" t="str">
            <v>Epivir oral solution 10MG/ML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19" workbookViewId="0">
      <selection activeCell="D41" sqref="D41:D45"/>
    </sheetView>
  </sheetViews>
  <sheetFormatPr defaultRowHeight="15" outlineLevelCol="1" x14ac:dyDescent="0.25"/>
  <cols>
    <col min="3" max="3" width="14.85546875" bestFit="1" customWidth="1"/>
    <col min="4" max="4" width="35.42578125" customWidth="1"/>
    <col min="6" max="6" width="9.85546875" bestFit="1" customWidth="1"/>
    <col min="9" max="9" width="17.42578125" hidden="1" customWidth="1" outlineLevel="1"/>
    <col min="10" max="12" width="8.7109375" hidden="1" customWidth="1" outlineLevel="1"/>
    <col min="13" max="13" width="8.7109375" style="27" collapsed="1"/>
  </cols>
  <sheetData>
    <row r="1" spans="1:13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3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13" x14ac:dyDescent="0.25">
      <c r="A3" s="1"/>
      <c r="B3" s="2"/>
      <c r="C3" s="1"/>
      <c r="D3" s="1"/>
      <c r="E3" s="1"/>
      <c r="F3" s="3"/>
      <c r="G3" s="1"/>
      <c r="H3" s="1"/>
    </row>
    <row r="4" spans="1:13" x14ac:dyDescent="0.25">
      <c r="A4" s="4">
        <f>COUNT(A6:A181)</f>
        <v>8</v>
      </c>
      <c r="B4" s="5">
        <f>SUM(B6:B181)</f>
        <v>1503.9999999999998</v>
      </c>
      <c r="C4" s="1"/>
      <c r="D4" s="1"/>
      <c r="E4" s="1"/>
      <c r="F4" s="3"/>
      <c r="G4" s="5">
        <f>SUBTOTAL(9,G6:G181)</f>
        <v>32448</v>
      </c>
      <c r="H4" s="6">
        <f>SUBTOTAL(9,H6:H181)</f>
        <v>1257.107</v>
      </c>
      <c r="I4" s="1"/>
      <c r="J4" s="1"/>
      <c r="K4" s="1"/>
      <c r="L4" s="6">
        <f>SUBTOTAL(9,L6:L181)</f>
        <v>1257.107</v>
      </c>
      <c r="M4" s="26">
        <f>SUBTOTAL(9,M6:M181)</f>
        <v>1504.0299999999991</v>
      </c>
    </row>
    <row r="5" spans="1:13" ht="36.75" x14ac:dyDescent="0.25">
      <c r="A5" s="7" t="s">
        <v>2</v>
      </c>
      <c r="B5" s="8" t="s">
        <v>3</v>
      </c>
      <c r="C5" s="7" t="s">
        <v>4</v>
      </c>
      <c r="D5" s="7" t="s">
        <v>5</v>
      </c>
      <c r="E5" s="7" t="s">
        <v>6</v>
      </c>
      <c r="F5" s="9" t="s">
        <v>7</v>
      </c>
      <c r="G5" s="7" t="s">
        <v>8</v>
      </c>
      <c r="H5" s="8" t="s">
        <v>9</v>
      </c>
      <c r="I5" s="1" t="s">
        <v>10</v>
      </c>
      <c r="J5" s="7" t="s">
        <v>8</v>
      </c>
      <c r="K5" s="24" t="s">
        <v>93</v>
      </c>
      <c r="L5" s="24" t="s">
        <v>94</v>
      </c>
      <c r="M5" s="28" t="s">
        <v>95</v>
      </c>
    </row>
    <row r="6" spans="1:13" x14ac:dyDescent="0.25">
      <c r="A6" s="10">
        <v>1</v>
      </c>
      <c r="B6" s="30">
        <v>216.4</v>
      </c>
      <c r="C6" s="11" t="s">
        <v>11</v>
      </c>
      <c r="D6" s="11" t="s">
        <v>12</v>
      </c>
      <c r="E6" s="12" t="s">
        <v>13</v>
      </c>
      <c r="F6" s="13">
        <v>45046</v>
      </c>
      <c r="G6" s="14">
        <v>4800</v>
      </c>
      <c r="H6" s="25">
        <f>L6</f>
        <v>192</v>
      </c>
      <c r="I6" s="22" t="str">
        <f>C6&amp;E6</f>
        <v>2812232F7E</v>
      </c>
      <c r="J6" s="23">
        <f>G6</f>
        <v>4800</v>
      </c>
      <c r="K6" s="22">
        <f>IFERROR(VLOOKUP(C6,'[1]Master Data'!$A$2:$T$112,20,0),0)</f>
        <v>40</v>
      </c>
      <c r="L6" s="22">
        <f>J6*K6/1000</f>
        <v>192</v>
      </c>
      <c r="M6" s="29">
        <f>ROUND(($B$6-(SUM($H$6)))/(SUM($G$6))*G6+H6,2)</f>
        <v>216.4</v>
      </c>
    </row>
    <row r="7" spans="1:13" x14ac:dyDescent="0.25">
      <c r="A7" s="10">
        <v>2</v>
      </c>
      <c r="B7" s="30">
        <v>216</v>
      </c>
      <c r="C7" s="11" t="s">
        <v>11</v>
      </c>
      <c r="D7" s="11" t="s">
        <v>12</v>
      </c>
      <c r="E7" s="12" t="s">
        <v>13</v>
      </c>
      <c r="F7" s="13">
        <v>45046</v>
      </c>
      <c r="G7" s="14">
        <v>4800</v>
      </c>
      <c r="H7" s="25">
        <f t="shared" ref="H7:H46" si="0">L7</f>
        <v>192</v>
      </c>
      <c r="I7" s="22" t="str">
        <f t="shared" ref="I7:I46" si="1">C7&amp;E7</f>
        <v>2812232F7E</v>
      </c>
      <c r="J7" s="23">
        <f t="shared" ref="J7:J46" si="2">G7</f>
        <v>4800</v>
      </c>
      <c r="K7" s="22">
        <f>IFERROR(VLOOKUP(C7,'[1]Master Data'!$A$2:$T$112,20,0),0)</f>
        <v>40</v>
      </c>
      <c r="L7" s="22">
        <f t="shared" ref="L7:L46" si="3">J7*K7/1000</f>
        <v>192</v>
      </c>
      <c r="M7" s="29">
        <f>ROUND(($B$7-(SUM($H$7)))/(SUM($G$7))*G7+H7,2)</f>
        <v>216</v>
      </c>
    </row>
    <row r="8" spans="1:13" x14ac:dyDescent="0.25">
      <c r="A8" s="10">
        <v>3</v>
      </c>
      <c r="B8" s="30">
        <v>216.4</v>
      </c>
      <c r="C8" s="11" t="s">
        <v>11</v>
      </c>
      <c r="D8" s="11" t="s">
        <v>12</v>
      </c>
      <c r="E8" s="12" t="s">
        <v>13</v>
      </c>
      <c r="F8" s="13">
        <v>45046</v>
      </c>
      <c r="G8" s="14">
        <v>4800</v>
      </c>
      <c r="H8" s="25">
        <f t="shared" si="0"/>
        <v>192</v>
      </c>
      <c r="I8" s="22" t="str">
        <f t="shared" si="1"/>
        <v>2812232F7E</v>
      </c>
      <c r="J8" s="23">
        <f t="shared" si="2"/>
        <v>4800</v>
      </c>
      <c r="K8" s="22">
        <f>IFERROR(VLOOKUP(C8,'[1]Master Data'!$A$2:$T$112,20,0),0)</f>
        <v>40</v>
      </c>
      <c r="L8" s="22">
        <f t="shared" si="3"/>
        <v>192</v>
      </c>
      <c r="M8" s="29">
        <f>ROUND(($B$8-(SUM($H$8)))/(SUM($G$8))*G8+H8,2)</f>
        <v>216.4</v>
      </c>
    </row>
    <row r="9" spans="1:13" x14ac:dyDescent="0.25">
      <c r="A9" s="10">
        <v>4</v>
      </c>
      <c r="B9" s="30">
        <v>190.8</v>
      </c>
      <c r="C9" s="11" t="s">
        <v>11</v>
      </c>
      <c r="D9" s="11" t="s">
        <v>12</v>
      </c>
      <c r="E9" s="12" t="s">
        <v>13</v>
      </c>
      <c r="F9" s="13">
        <v>45046</v>
      </c>
      <c r="G9" s="14">
        <v>4200</v>
      </c>
      <c r="H9" s="25">
        <f t="shared" si="0"/>
        <v>168</v>
      </c>
      <c r="I9" s="22" t="str">
        <f t="shared" si="1"/>
        <v>2812232F7E</v>
      </c>
      <c r="J9" s="23">
        <f t="shared" si="2"/>
        <v>4200</v>
      </c>
      <c r="K9" s="22">
        <f>IFERROR(VLOOKUP(C9,'[1]Master Data'!$A$2:$T$112,20,0),0)</f>
        <v>40</v>
      </c>
      <c r="L9" s="22">
        <f t="shared" si="3"/>
        <v>168</v>
      </c>
      <c r="M9" s="29">
        <f>ROUND(($B$9-(SUM($H$9)))/(SUM($G$9))*G9+H9,2)</f>
        <v>190.8</v>
      </c>
    </row>
    <row r="10" spans="1:13" x14ac:dyDescent="0.25">
      <c r="A10" s="15">
        <v>5</v>
      </c>
      <c r="B10" s="31">
        <v>220.8</v>
      </c>
      <c r="C10" s="16" t="s">
        <v>14</v>
      </c>
      <c r="D10" s="34" t="s">
        <v>15</v>
      </c>
      <c r="E10" s="17" t="s">
        <v>16</v>
      </c>
      <c r="F10" s="18">
        <v>45046</v>
      </c>
      <c r="G10" s="19">
        <v>4800</v>
      </c>
      <c r="H10" s="25">
        <f t="shared" si="0"/>
        <v>172.8</v>
      </c>
      <c r="I10" s="22" t="str">
        <f t="shared" si="1"/>
        <v>2812023J7J</v>
      </c>
      <c r="J10" s="23">
        <f t="shared" si="2"/>
        <v>4800</v>
      </c>
      <c r="K10" s="22">
        <f>IFERROR(VLOOKUP(C10,'[1]Master Data'!$A$2:$T$112,20,0),0)</f>
        <v>36</v>
      </c>
      <c r="L10" s="22">
        <f t="shared" si="3"/>
        <v>172.8</v>
      </c>
      <c r="M10" s="29">
        <f>ROUND(($B$10-(SUM($H$10)))/(SUM($G$10))*G10+H10,2)</f>
        <v>220.8</v>
      </c>
    </row>
    <row r="11" spans="1:13" x14ac:dyDescent="0.25">
      <c r="A11" s="15">
        <v>6</v>
      </c>
      <c r="B11" s="31">
        <v>220.8</v>
      </c>
      <c r="C11" s="16" t="s">
        <v>14</v>
      </c>
      <c r="D11" s="34" t="s">
        <v>15</v>
      </c>
      <c r="E11" s="17" t="s">
        <v>16</v>
      </c>
      <c r="F11" s="18">
        <v>45046</v>
      </c>
      <c r="G11" s="19">
        <v>4800</v>
      </c>
      <c r="H11" s="25">
        <f t="shared" si="0"/>
        <v>172.8</v>
      </c>
      <c r="I11" s="22" t="str">
        <f t="shared" si="1"/>
        <v>2812023J7J</v>
      </c>
      <c r="J11" s="23">
        <f t="shared" si="2"/>
        <v>4800</v>
      </c>
      <c r="K11" s="22">
        <f>IFERROR(VLOOKUP(C11,'[1]Master Data'!$A$2:$T$112,20,0),0)</f>
        <v>36</v>
      </c>
      <c r="L11" s="22">
        <f t="shared" si="3"/>
        <v>172.8</v>
      </c>
      <c r="M11" s="29">
        <f>ROUND(($B$11-(SUM($H$11)))/(SUM($G$11))*G11+H11,2)</f>
        <v>220.8</v>
      </c>
    </row>
    <row r="12" spans="1:13" x14ac:dyDescent="0.25">
      <c r="A12" s="15">
        <v>7</v>
      </c>
      <c r="B12" s="31">
        <v>152</v>
      </c>
      <c r="C12" s="16" t="s">
        <v>14</v>
      </c>
      <c r="D12" s="34" t="s">
        <v>15</v>
      </c>
      <c r="E12" s="17" t="s">
        <v>16</v>
      </c>
      <c r="F12" s="18">
        <v>45046</v>
      </c>
      <c r="G12" s="19">
        <v>3239</v>
      </c>
      <c r="H12" s="25">
        <f t="shared" si="0"/>
        <v>116.604</v>
      </c>
      <c r="I12" s="22" t="str">
        <f t="shared" si="1"/>
        <v>2812023J7J</v>
      </c>
      <c r="J12" s="23">
        <f t="shared" si="2"/>
        <v>3239</v>
      </c>
      <c r="K12" s="22">
        <f>IFERROR(VLOOKUP(C12,'[1]Master Data'!$A$2:$T$112,20,0),0)</f>
        <v>36</v>
      </c>
      <c r="L12" s="22">
        <f t="shared" si="3"/>
        <v>116.604</v>
      </c>
      <c r="M12" s="29">
        <f>ROUND(($B$12-(SUM($H$12)))/(SUM($G$12))*G12+H12,2)</f>
        <v>152</v>
      </c>
    </row>
    <row r="13" spans="1:13" x14ac:dyDescent="0.25">
      <c r="A13" s="10">
        <v>8</v>
      </c>
      <c r="B13" s="30">
        <v>70.8</v>
      </c>
      <c r="C13" s="11" t="s">
        <v>17</v>
      </c>
      <c r="D13" s="34" t="s">
        <v>18</v>
      </c>
      <c r="E13" s="20" t="s">
        <v>19</v>
      </c>
      <c r="F13" s="13">
        <v>45035</v>
      </c>
      <c r="G13" s="14">
        <v>381</v>
      </c>
      <c r="H13" s="25">
        <f t="shared" si="0"/>
        <v>27.812999999999999</v>
      </c>
      <c r="I13" s="22" t="str">
        <f t="shared" si="1"/>
        <v>600000000321992H6R</v>
      </c>
      <c r="J13" s="23">
        <f t="shared" si="2"/>
        <v>381</v>
      </c>
      <c r="K13" s="22">
        <f>IFERROR(VLOOKUP(C13,'[1]Master Data'!$A$2:$T$112,20,0),0)</f>
        <v>73</v>
      </c>
      <c r="L13" s="22">
        <f t="shared" si="3"/>
        <v>27.812999999999999</v>
      </c>
      <c r="M13" s="29">
        <f>ROUND(($B$13-(SUM($H$13:$H$46)))/(SUM($G$13:$G$46))*G13+H13,2)</f>
        <v>35.33</v>
      </c>
    </row>
    <row r="14" spans="1:13" x14ac:dyDescent="0.25">
      <c r="A14" s="21"/>
      <c r="C14" s="11" t="s">
        <v>20</v>
      </c>
      <c r="D14" s="34" t="s">
        <v>21</v>
      </c>
      <c r="E14" s="20" t="s">
        <v>22</v>
      </c>
      <c r="F14" s="13">
        <v>44985</v>
      </c>
      <c r="G14" s="14">
        <v>80</v>
      </c>
      <c r="H14" s="25">
        <f t="shared" si="0"/>
        <v>1.68</v>
      </c>
      <c r="I14" s="22" t="str">
        <f t="shared" si="1"/>
        <v>1304802666W</v>
      </c>
      <c r="J14" s="23">
        <f t="shared" si="2"/>
        <v>80</v>
      </c>
      <c r="K14" s="22">
        <f>IFERROR(VLOOKUP(C14,'[1]Master Data'!$A$2:$T$112,20,0),0)</f>
        <v>21</v>
      </c>
      <c r="L14" s="22">
        <f t="shared" si="3"/>
        <v>1.68</v>
      </c>
      <c r="M14" s="29">
        <f t="shared" ref="M14:M46" si="4">ROUND(($B$13-(SUM($H$13:$H$46)))/(SUM($G$13:$G$46))*G14+H14,2)</f>
        <v>3.26</v>
      </c>
    </row>
    <row r="15" spans="1:13" x14ac:dyDescent="0.25">
      <c r="A15" s="21"/>
      <c r="C15" s="11" t="s">
        <v>23</v>
      </c>
      <c r="D15" s="34" t="s">
        <v>24</v>
      </c>
      <c r="E15" s="20" t="s">
        <v>25</v>
      </c>
      <c r="F15" s="13">
        <v>44985</v>
      </c>
      <c r="G15" s="14">
        <v>80</v>
      </c>
      <c r="H15" s="25">
        <f t="shared" si="0"/>
        <v>1.52</v>
      </c>
      <c r="I15" s="22" t="str">
        <f t="shared" si="1"/>
        <v>1304804DD3X</v>
      </c>
      <c r="J15" s="23">
        <f t="shared" si="2"/>
        <v>80</v>
      </c>
      <c r="K15" s="22">
        <f>IFERROR(VLOOKUP(C15,'[1]Master Data'!$A$2:$T$112,20,0),0)</f>
        <v>19</v>
      </c>
      <c r="L15" s="22">
        <f t="shared" si="3"/>
        <v>1.52</v>
      </c>
      <c r="M15" s="29">
        <f t="shared" si="4"/>
        <v>3.1</v>
      </c>
    </row>
    <row r="16" spans="1:13" x14ac:dyDescent="0.25">
      <c r="C16" s="11" t="s">
        <v>11</v>
      </c>
      <c r="D16" s="11" t="s">
        <v>12</v>
      </c>
      <c r="E16" s="20" t="s">
        <v>26</v>
      </c>
      <c r="F16" s="13">
        <v>44957</v>
      </c>
      <c r="G16" s="14">
        <v>80</v>
      </c>
      <c r="H16" s="25">
        <f t="shared" si="0"/>
        <v>3.2</v>
      </c>
      <c r="I16" s="22" t="str">
        <f t="shared" si="1"/>
        <v>281223AS3E</v>
      </c>
      <c r="J16" s="23">
        <f t="shared" si="2"/>
        <v>80</v>
      </c>
      <c r="K16" s="22">
        <f>IFERROR(VLOOKUP(C16,'[1]Master Data'!$A$2:$T$112,20,0),0)</f>
        <v>40</v>
      </c>
      <c r="L16" s="22">
        <f t="shared" si="3"/>
        <v>3.2</v>
      </c>
      <c r="M16" s="29">
        <f t="shared" si="4"/>
        <v>4.78</v>
      </c>
    </row>
    <row r="17" spans="3:13" x14ac:dyDescent="0.25">
      <c r="C17" s="11" t="s">
        <v>27</v>
      </c>
      <c r="D17" s="34" t="s">
        <v>28</v>
      </c>
      <c r="E17" s="20" t="s">
        <v>29</v>
      </c>
      <c r="F17" s="13">
        <v>44956</v>
      </c>
      <c r="G17" s="14">
        <v>70</v>
      </c>
      <c r="H17" s="25">
        <f t="shared" si="0"/>
        <v>3.71</v>
      </c>
      <c r="I17" s="22" t="str">
        <f t="shared" si="1"/>
        <v>60000000002692D28T</v>
      </c>
      <c r="J17" s="23">
        <f t="shared" si="2"/>
        <v>70</v>
      </c>
      <c r="K17" s="22">
        <f>IFERROR(VLOOKUP(C17,'[1]Master Data'!$A$2:$T$112,20,0),0)</f>
        <v>53</v>
      </c>
      <c r="L17" s="22">
        <f t="shared" si="3"/>
        <v>3.71</v>
      </c>
      <c r="M17" s="29">
        <f t="shared" si="4"/>
        <v>5.09</v>
      </c>
    </row>
    <row r="18" spans="3:13" x14ac:dyDescent="0.25">
      <c r="C18" s="11" t="s">
        <v>30</v>
      </c>
      <c r="D18" s="34" t="s">
        <v>31</v>
      </c>
      <c r="E18" s="20" t="s">
        <v>32</v>
      </c>
      <c r="F18" s="13">
        <v>44957</v>
      </c>
      <c r="G18" s="14">
        <v>56</v>
      </c>
      <c r="H18" s="25">
        <f t="shared" si="0"/>
        <v>0</v>
      </c>
      <c r="I18" s="22" t="str">
        <f t="shared" si="1"/>
        <v>700990AC37B379CM</v>
      </c>
      <c r="J18" s="23">
        <f t="shared" si="2"/>
        <v>56</v>
      </c>
      <c r="K18" s="22">
        <f>IFERROR(VLOOKUP(C18,'[1]Master Data'!$A$2:$T$112,20,0),0)</f>
        <v>0</v>
      </c>
      <c r="L18" s="22">
        <f t="shared" si="3"/>
        <v>0</v>
      </c>
      <c r="M18" s="29">
        <f t="shared" si="4"/>
        <v>1.1000000000000001</v>
      </c>
    </row>
    <row r="19" spans="3:13" x14ac:dyDescent="0.25">
      <c r="C19" s="11" t="s">
        <v>33</v>
      </c>
      <c r="D19" s="34" t="s">
        <v>34</v>
      </c>
      <c r="E19" s="20" t="s">
        <v>35</v>
      </c>
      <c r="F19" s="13">
        <v>45060</v>
      </c>
      <c r="G19" s="14">
        <v>55</v>
      </c>
      <c r="H19" s="25">
        <f t="shared" si="0"/>
        <v>2.2549999999999999</v>
      </c>
      <c r="I19" s="22" t="str">
        <f t="shared" si="1"/>
        <v>600000000026358H6E</v>
      </c>
      <c r="J19" s="23">
        <f t="shared" si="2"/>
        <v>55</v>
      </c>
      <c r="K19" s="22">
        <f>IFERROR(VLOOKUP(C19,'[1]Master Data'!$A$2:$T$112,20,0),0)</f>
        <v>41</v>
      </c>
      <c r="L19" s="22">
        <f t="shared" si="3"/>
        <v>2.2549999999999999</v>
      </c>
      <c r="M19" s="29">
        <f t="shared" si="4"/>
        <v>3.34</v>
      </c>
    </row>
    <row r="20" spans="3:13" x14ac:dyDescent="0.25">
      <c r="C20" s="11" t="s">
        <v>11</v>
      </c>
      <c r="D20" s="11" t="s">
        <v>12</v>
      </c>
      <c r="E20" s="20" t="s">
        <v>36</v>
      </c>
      <c r="F20" s="13">
        <v>44957</v>
      </c>
      <c r="G20" s="14">
        <v>52</v>
      </c>
      <c r="H20" s="25">
        <f t="shared" si="0"/>
        <v>2.08</v>
      </c>
      <c r="I20" s="22" t="str">
        <f t="shared" si="1"/>
        <v>281223AS3D</v>
      </c>
      <c r="J20" s="23">
        <f t="shared" si="2"/>
        <v>52</v>
      </c>
      <c r="K20" s="22">
        <f>IFERROR(VLOOKUP(C20,'[1]Master Data'!$A$2:$T$112,20,0),0)</f>
        <v>40</v>
      </c>
      <c r="L20" s="22">
        <f t="shared" si="3"/>
        <v>2.08</v>
      </c>
      <c r="M20" s="29">
        <f t="shared" si="4"/>
        <v>3.11</v>
      </c>
    </row>
    <row r="21" spans="3:13" x14ac:dyDescent="0.25">
      <c r="C21" s="11" t="s">
        <v>37</v>
      </c>
      <c r="D21" s="34" t="s">
        <v>38</v>
      </c>
      <c r="E21" s="20" t="s">
        <v>39</v>
      </c>
      <c r="F21" s="13">
        <v>45900</v>
      </c>
      <c r="G21" s="14">
        <v>17</v>
      </c>
      <c r="H21" s="25">
        <f t="shared" si="0"/>
        <v>0.66300000000000003</v>
      </c>
      <c r="I21" s="22" t="str">
        <f t="shared" si="1"/>
        <v>10000000041922GG7M</v>
      </c>
      <c r="J21" s="23">
        <f t="shared" si="2"/>
        <v>17</v>
      </c>
      <c r="K21" s="22">
        <f>IFERROR(VLOOKUP(C21,'[1]Master Data'!$A$2:$T$112,20,0),0)</f>
        <v>39</v>
      </c>
      <c r="L21" s="22">
        <f t="shared" si="3"/>
        <v>0.66300000000000003</v>
      </c>
      <c r="M21" s="29">
        <f t="shared" si="4"/>
        <v>1</v>
      </c>
    </row>
    <row r="22" spans="3:13" x14ac:dyDescent="0.25">
      <c r="C22" s="11" t="s">
        <v>40</v>
      </c>
      <c r="D22" s="11" t="s">
        <v>41</v>
      </c>
      <c r="E22" s="20" t="s">
        <v>42</v>
      </c>
      <c r="F22" s="13">
        <v>44916</v>
      </c>
      <c r="G22" s="14">
        <v>17</v>
      </c>
      <c r="H22" s="25">
        <f t="shared" si="0"/>
        <v>0.51</v>
      </c>
      <c r="I22" s="22" t="str">
        <f t="shared" si="1"/>
        <v>60000000012444X002</v>
      </c>
      <c r="J22" s="23">
        <f t="shared" si="2"/>
        <v>17</v>
      </c>
      <c r="K22" s="22">
        <f>IFERROR(VLOOKUP(C22,'[1]Master Data'!$A$2:$T$112,20,0),0)</f>
        <v>30</v>
      </c>
      <c r="L22" s="22">
        <f t="shared" si="3"/>
        <v>0.51</v>
      </c>
      <c r="M22" s="29">
        <f t="shared" si="4"/>
        <v>0.85</v>
      </c>
    </row>
    <row r="23" spans="3:13" x14ac:dyDescent="0.25">
      <c r="C23" s="11" t="s">
        <v>43</v>
      </c>
      <c r="D23" s="34" t="s">
        <v>44</v>
      </c>
      <c r="E23" s="20" t="s">
        <v>45</v>
      </c>
      <c r="F23" s="13">
        <v>46667</v>
      </c>
      <c r="G23" s="14">
        <v>16</v>
      </c>
      <c r="H23" s="25">
        <f t="shared" si="0"/>
        <v>0.94399999999999995</v>
      </c>
      <c r="I23" s="22" t="str">
        <f t="shared" si="1"/>
        <v>6000000004169722K07</v>
      </c>
      <c r="J23" s="23">
        <f t="shared" si="2"/>
        <v>16</v>
      </c>
      <c r="K23" s="22">
        <f>IFERROR(VLOOKUP(C23,'[1]Master Data'!$A$2:$T$112,20,0),0)</f>
        <v>59</v>
      </c>
      <c r="L23" s="22">
        <f t="shared" si="3"/>
        <v>0.94399999999999995</v>
      </c>
      <c r="M23" s="29">
        <f t="shared" si="4"/>
        <v>1.26</v>
      </c>
    </row>
    <row r="24" spans="3:13" x14ac:dyDescent="0.25">
      <c r="C24" s="11" t="s">
        <v>11</v>
      </c>
      <c r="D24" s="11" t="s">
        <v>12</v>
      </c>
      <c r="E24" s="20" t="s">
        <v>46</v>
      </c>
      <c r="F24" s="13">
        <v>44926</v>
      </c>
      <c r="G24" s="14">
        <v>14</v>
      </c>
      <c r="H24" s="25">
        <f t="shared" si="0"/>
        <v>0.56000000000000005</v>
      </c>
      <c r="I24" s="22" t="str">
        <f t="shared" si="1"/>
        <v>2812236T8S</v>
      </c>
      <c r="J24" s="23">
        <f t="shared" si="2"/>
        <v>14</v>
      </c>
      <c r="K24" s="22">
        <f>IFERROR(VLOOKUP(C24,'[1]Master Data'!$A$2:$T$112,20,0),0)</f>
        <v>40</v>
      </c>
      <c r="L24" s="22">
        <f t="shared" si="3"/>
        <v>0.56000000000000005</v>
      </c>
      <c r="M24" s="29">
        <f t="shared" si="4"/>
        <v>0.84</v>
      </c>
    </row>
    <row r="25" spans="3:13" x14ac:dyDescent="0.25">
      <c r="C25" s="11" t="s">
        <v>47</v>
      </c>
      <c r="D25" s="34" t="s">
        <v>48</v>
      </c>
      <c r="E25" s="20" t="s">
        <v>49</v>
      </c>
      <c r="F25" s="13">
        <v>44964</v>
      </c>
      <c r="G25" s="14">
        <v>12</v>
      </c>
      <c r="H25" s="25">
        <f t="shared" si="0"/>
        <v>0.16800000000000001</v>
      </c>
      <c r="I25" s="22" t="str">
        <f t="shared" si="1"/>
        <v>60000000041725242374</v>
      </c>
      <c r="J25" s="23">
        <f t="shared" si="2"/>
        <v>12</v>
      </c>
      <c r="K25" s="22">
        <f>IFERROR(VLOOKUP(C25,'[1]Master Data'!$A$2:$T$112,20,0),0)</f>
        <v>14</v>
      </c>
      <c r="L25" s="22">
        <f t="shared" si="3"/>
        <v>0.16800000000000001</v>
      </c>
      <c r="M25" s="29">
        <f t="shared" si="4"/>
        <v>0.4</v>
      </c>
    </row>
    <row r="26" spans="3:13" x14ac:dyDescent="0.25">
      <c r="C26" s="11" t="s">
        <v>50</v>
      </c>
      <c r="D26" s="34" t="s">
        <v>51</v>
      </c>
      <c r="E26" s="20" t="s">
        <v>52</v>
      </c>
      <c r="F26" s="13">
        <v>45518</v>
      </c>
      <c r="G26" s="14">
        <v>10</v>
      </c>
      <c r="H26" s="25">
        <f t="shared" si="0"/>
        <v>0.72</v>
      </c>
      <c r="I26" s="22" t="str">
        <f t="shared" si="1"/>
        <v>60000000032197F98T</v>
      </c>
      <c r="J26" s="23">
        <f t="shared" si="2"/>
        <v>10</v>
      </c>
      <c r="K26" s="22">
        <f>IFERROR(VLOOKUP(C26,'[1]Master Data'!$A$2:$T$112,20,0),0)</f>
        <v>72</v>
      </c>
      <c r="L26" s="22">
        <f t="shared" si="3"/>
        <v>0.72</v>
      </c>
      <c r="M26" s="29">
        <f t="shared" si="4"/>
        <v>0.92</v>
      </c>
    </row>
    <row r="27" spans="3:13" x14ac:dyDescent="0.25">
      <c r="C27" s="11" t="s">
        <v>37</v>
      </c>
      <c r="D27" s="34" t="s">
        <v>38</v>
      </c>
      <c r="E27" s="20" t="s">
        <v>53</v>
      </c>
      <c r="F27" s="13">
        <v>45961</v>
      </c>
      <c r="G27" s="14">
        <v>8</v>
      </c>
      <c r="H27" s="25">
        <f t="shared" si="0"/>
        <v>0.312</v>
      </c>
      <c r="I27" s="22" t="str">
        <f t="shared" si="1"/>
        <v>10000000041922MX8U</v>
      </c>
      <c r="J27" s="23">
        <f t="shared" si="2"/>
        <v>8</v>
      </c>
      <c r="K27" s="22">
        <f>IFERROR(VLOOKUP(C27,'[1]Master Data'!$A$2:$T$112,20,0),0)</f>
        <v>39</v>
      </c>
      <c r="L27" s="22">
        <f t="shared" si="3"/>
        <v>0.312</v>
      </c>
      <c r="M27" s="29">
        <f t="shared" si="4"/>
        <v>0.47</v>
      </c>
    </row>
    <row r="28" spans="3:13" x14ac:dyDescent="0.25">
      <c r="C28" s="11" t="s">
        <v>14</v>
      </c>
      <c r="D28" s="34" t="s">
        <v>15</v>
      </c>
      <c r="E28" s="20" t="s">
        <v>54</v>
      </c>
      <c r="F28" s="13">
        <v>44957</v>
      </c>
      <c r="G28" s="14">
        <v>8</v>
      </c>
      <c r="H28" s="25">
        <f t="shared" si="0"/>
        <v>0.28799999999999998</v>
      </c>
      <c r="I28" s="22" t="str">
        <f t="shared" si="1"/>
        <v>281202BU3W</v>
      </c>
      <c r="J28" s="23">
        <f t="shared" si="2"/>
        <v>8</v>
      </c>
      <c r="K28" s="22">
        <f>IFERROR(VLOOKUP(C28,'[1]Master Data'!$A$2:$T$112,20,0),0)</f>
        <v>36</v>
      </c>
      <c r="L28" s="22">
        <f t="shared" si="3"/>
        <v>0.28799999999999998</v>
      </c>
      <c r="M28" s="29">
        <f t="shared" si="4"/>
        <v>0.45</v>
      </c>
    </row>
    <row r="29" spans="3:13" x14ac:dyDescent="0.25">
      <c r="C29" s="11" t="s">
        <v>11</v>
      </c>
      <c r="D29" s="11" t="s">
        <v>12</v>
      </c>
      <c r="E29" s="20" t="s">
        <v>55</v>
      </c>
      <c r="F29" s="13">
        <v>44957</v>
      </c>
      <c r="G29" s="14">
        <v>7</v>
      </c>
      <c r="H29" s="25">
        <f t="shared" si="0"/>
        <v>0.28000000000000003</v>
      </c>
      <c r="I29" s="22" t="str">
        <f t="shared" si="1"/>
        <v>281223A59X</v>
      </c>
      <c r="J29" s="23">
        <f t="shared" si="2"/>
        <v>7</v>
      </c>
      <c r="K29" s="22">
        <f>IFERROR(VLOOKUP(C29,'[1]Master Data'!$A$2:$T$112,20,0),0)</f>
        <v>40</v>
      </c>
      <c r="L29" s="22">
        <f t="shared" si="3"/>
        <v>0.28000000000000003</v>
      </c>
      <c r="M29" s="29">
        <f t="shared" si="4"/>
        <v>0.42</v>
      </c>
    </row>
    <row r="30" spans="3:13" x14ac:dyDescent="0.25">
      <c r="C30" s="11" t="s">
        <v>40</v>
      </c>
      <c r="D30" s="11" t="s">
        <v>41</v>
      </c>
      <c r="E30" s="20" t="s">
        <v>56</v>
      </c>
      <c r="F30" s="13">
        <v>45443</v>
      </c>
      <c r="G30" s="14">
        <v>7</v>
      </c>
      <c r="H30" s="25">
        <f t="shared" si="0"/>
        <v>0.21</v>
      </c>
      <c r="I30" s="22" t="str">
        <f t="shared" si="1"/>
        <v>6000000001244422F001</v>
      </c>
      <c r="J30" s="23">
        <f t="shared" si="2"/>
        <v>7</v>
      </c>
      <c r="K30" s="22">
        <f>IFERROR(VLOOKUP(C30,'[1]Master Data'!$A$2:$T$112,20,0),0)</f>
        <v>30</v>
      </c>
      <c r="L30" s="22">
        <f t="shared" si="3"/>
        <v>0.21</v>
      </c>
      <c r="M30" s="29">
        <f t="shared" si="4"/>
        <v>0.35</v>
      </c>
    </row>
    <row r="31" spans="3:13" x14ac:dyDescent="0.25">
      <c r="C31" s="11" t="s">
        <v>27</v>
      </c>
      <c r="D31" s="34" t="s">
        <v>28</v>
      </c>
      <c r="E31" s="20" t="s">
        <v>57</v>
      </c>
      <c r="F31" s="13">
        <v>45509</v>
      </c>
      <c r="G31" s="14">
        <v>6</v>
      </c>
      <c r="H31" s="25">
        <f t="shared" si="0"/>
        <v>0.318</v>
      </c>
      <c r="I31" s="22" t="str">
        <f t="shared" si="1"/>
        <v>60000000002692EG3U</v>
      </c>
      <c r="J31" s="23">
        <f t="shared" si="2"/>
        <v>6</v>
      </c>
      <c r="K31" s="22">
        <f>IFERROR(VLOOKUP(C31,'[1]Master Data'!$A$2:$T$112,20,0),0)</f>
        <v>53</v>
      </c>
      <c r="L31" s="22">
        <f t="shared" si="3"/>
        <v>0.318</v>
      </c>
      <c r="M31" s="29">
        <f t="shared" si="4"/>
        <v>0.44</v>
      </c>
    </row>
    <row r="32" spans="3:13" x14ac:dyDescent="0.25">
      <c r="C32" s="11" t="s">
        <v>47</v>
      </c>
      <c r="D32" s="34" t="s">
        <v>48</v>
      </c>
      <c r="E32" s="20" t="s">
        <v>58</v>
      </c>
      <c r="F32" s="13">
        <v>46593</v>
      </c>
      <c r="G32" s="14">
        <v>6</v>
      </c>
      <c r="H32" s="25">
        <f t="shared" si="0"/>
        <v>8.4000000000000005E-2</v>
      </c>
      <c r="I32" s="22" t="str">
        <f t="shared" si="1"/>
        <v>60000000041725355780</v>
      </c>
      <c r="J32" s="23">
        <f t="shared" si="2"/>
        <v>6</v>
      </c>
      <c r="K32" s="22">
        <f>IFERROR(VLOOKUP(C32,'[1]Master Data'!$A$2:$T$112,20,0),0)</f>
        <v>14</v>
      </c>
      <c r="L32" s="22">
        <f t="shared" si="3"/>
        <v>8.4000000000000005E-2</v>
      </c>
      <c r="M32" s="29">
        <f t="shared" si="4"/>
        <v>0.2</v>
      </c>
    </row>
    <row r="33" spans="3:13" x14ac:dyDescent="0.25">
      <c r="C33" s="11" t="s">
        <v>59</v>
      </c>
      <c r="D33" s="34" t="s">
        <v>60</v>
      </c>
      <c r="E33" s="20" t="s">
        <v>61</v>
      </c>
      <c r="F33" s="13">
        <v>45504</v>
      </c>
      <c r="G33" s="14">
        <v>4</v>
      </c>
      <c r="H33" s="25">
        <f t="shared" si="0"/>
        <v>1.66</v>
      </c>
      <c r="I33" s="22" t="str">
        <f t="shared" si="1"/>
        <v>100000000012542J4J</v>
      </c>
      <c r="J33" s="23">
        <f t="shared" si="2"/>
        <v>4</v>
      </c>
      <c r="K33" s="22">
        <f>IFERROR(VLOOKUP(C33,'[1]Master Data'!$A$2:$T$112,20,0),0)</f>
        <v>415</v>
      </c>
      <c r="L33" s="22">
        <f t="shared" si="3"/>
        <v>1.66</v>
      </c>
      <c r="M33" s="29">
        <f t="shared" si="4"/>
        <v>1.74</v>
      </c>
    </row>
    <row r="34" spans="3:13" x14ac:dyDescent="0.25">
      <c r="C34" s="11" t="s">
        <v>62</v>
      </c>
      <c r="D34" s="34" t="s">
        <v>63</v>
      </c>
      <c r="E34" s="20" t="s">
        <v>64</v>
      </c>
      <c r="F34" s="13">
        <v>45900</v>
      </c>
      <c r="G34" s="14">
        <v>4</v>
      </c>
      <c r="H34" s="25">
        <f t="shared" si="0"/>
        <v>0.18</v>
      </c>
      <c r="I34" s="22" t="str">
        <f t="shared" si="1"/>
        <v>10000000041823GW5H</v>
      </c>
      <c r="J34" s="23">
        <f t="shared" si="2"/>
        <v>4</v>
      </c>
      <c r="K34" s="22">
        <f>IFERROR(VLOOKUP(C34,'[1]Master Data'!$A$2:$T$112,20,0),0)</f>
        <v>45</v>
      </c>
      <c r="L34" s="22">
        <f t="shared" si="3"/>
        <v>0.18</v>
      </c>
      <c r="M34" s="29">
        <f t="shared" si="4"/>
        <v>0.26</v>
      </c>
    </row>
    <row r="35" spans="3:13" x14ac:dyDescent="0.25">
      <c r="C35" s="11" t="s">
        <v>65</v>
      </c>
      <c r="D35" s="34" t="s">
        <v>66</v>
      </c>
      <c r="E35" s="20" t="s">
        <v>67</v>
      </c>
      <c r="F35" s="13">
        <v>44895</v>
      </c>
      <c r="G35" s="14">
        <v>4</v>
      </c>
      <c r="H35" s="25">
        <f t="shared" si="0"/>
        <v>0.44</v>
      </c>
      <c r="I35" s="22" t="str">
        <f t="shared" si="1"/>
        <v>60000000100501EP7G</v>
      </c>
      <c r="J35" s="23">
        <f t="shared" si="2"/>
        <v>4</v>
      </c>
      <c r="K35" s="22">
        <f>IFERROR(VLOOKUP(C35,'[1]Master Data'!$A$2:$T$112,20,0),0)</f>
        <v>110</v>
      </c>
      <c r="L35" s="22">
        <f t="shared" si="3"/>
        <v>0.44</v>
      </c>
      <c r="M35" s="29">
        <f t="shared" si="4"/>
        <v>0.52</v>
      </c>
    </row>
    <row r="36" spans="3:13" x14ac:dyDescent="0.25">
      <c r="C36" s="11" t="s">
        <v>68</v>
      </c>
      <c r="D36" s="34" t="s">
        <v>69</v>
      </c>
      <c r="E36" s="20" t="s">
        <v>70</v>
      </c>
      <c r="F36" s="13">
        <v>45808</v>
      </c>
      <c r="G36" s="14">
        <v>3</v>
      </c>
      <c r="H36" s="25">
        <f t="shared" si="0"/>
        <v>9.2999999999999999E-2</v>
      </c>
      <c r="I36" s="22" t="str">
        <f t="shared" si="1"/>
        <v>60000000041745359762</v>
      </c>
      <c r="J36" s="23">
        <f t="shared" si="2"/>
        <v>3</v>
      </c>
      <c r="K36" s="22">
        <f>IFERROR(VLOOKUP(C36,'[1]Master Data'!$A$2:$T$112,20,0),0)</f>
        <v>31</v>
      </c>
      <c r="L36" s="22">
        <f t="shared" si="3"/>
        <v>9.2999999999999999E-2</v>
      </c>
      <c r="M36" s="29">
        <f t="shared" si="4"/>
        <v>0.15</v>
      </c>
    </row>
    <row r="37" spans="3:13" x14ac:dyDescent="0.25">
      <c r="C37" s="11" t="s">
        <v>37</v>
      </c>
      <c r="D37" s="34" t="s">
        <v>38</v>
      </c>
      <c r="E37" s="20" t="s">
        <v>71</v>
      </c>
      <c r="F37" s="13">
        <v>45930</v>
      </c>
      <c r="G37" s="14">
        <v>2</v>
      </c>
      <c r="H37" s="25">
        <f t="shared" si="0"/>
        <v>7.8E-2</v>
      </c>
      <c r="I37" s="22" t="str">
        <f t="shared" si="1"/>
        <v>10000000041922JC9J</v>
      </c>
      <c r="J37" s="23">
        <f t="shared" si="2"/>
        <v>2</v>
      </c>
      <c r="K37" s="22">
        <f>IFERROR(VLOOKUP(C37,'[1]Master Data'!$A$2:$T$112,20,0),0)</f>
        <v>39</v>
      </c>
      <c r="L37" s="22">
        <f t="shared" si="3"/>
        <v>7.8E-2</v>
      </c>
      <c r="M37" s="29">
        <f t="shared" si="4"/>
        <v>0.12</v>
      </c>
    </row>
    <row r="38" spans="3:13" x14ac:dyDescent="0.25">
      <c r="C38" s="11" t="s">
        <v>72</v>
      </c>
      <c r="D38" s="11" t="s">
        <v>73</v>
      </c>
      <c r="E38" s="20" t="s">
        <v>74</v>
      </c>
      <c r="F38" s="13">
        <v>44956</v>
      </c>
      <c r="G38" s="14">
        <v>2</v>
      </c>
      <c r="H38" s="25">
        <f t="shared" si="0"/>
        <v>0.1</v>
      </c>
      <c r="I38" s="22" t="str">
        <f t="shared" si="1"/>
        <v>265656GW9V</v>
      </c>
      <c r="J38" s="23">
        <f t="shared" si="2"/>
        <v>2</v>
      </c>
      <c r="K38" s="22">
        <f>IFERROR(VLOOKUP(C38,'[1]Master Data'!$A$2:$T$112,20,0),0)</f>
        <v>50</v>
      </c>
      <c r="L38" s="22">
        <f t="shared" si="3"/>
        <v>0.1</v>
      </c>
      <c r="M38" s="29">
        <f t="shared" si="4"/>
        <v>0.14000000000000001</v>
      </c>
    </row>
    <row r="39" spans="3:13" x14ac:dyDescent="0.25">
      <c r="C39" s="11" t="s">
        <v>75</v>
      </c>
      <c r="D39" s="34" t="s">
        <v>76</v>
      </c>
      <c r="E39" s="20" t="s">
        <v>77</v>
      </c>
      <c r="F39" s="13">
        <v>45900</v>
      </c>
      <c r="G39" s="14">
        <v>1</v>
      </c>
      <c r="H39" s="25">
        <f t="shared" si="0"/>
        <v>7.2999999999999995E-2</v>
      </c>
      <c r="I39" s="22" t="str">
        <f t="shared" si="1"/>
        <v>10000000063043FP8B</v>
      </c>
      <c r="J39" s="23">
        <f t="shared" si="2"/>
        <v>1</v>
      </c>
      <c r="K39" s="22">
        <f>IFERROR(VLOOKUP(C39,'[1]Master Data'!$A$2:$T$112,20,0),0)</f>
        <v>73</v>
      </c>
      <c r="L39" s="22">
        <f t="shared" si="3"/>
        <v>7.2999999999999995E-2</v>
      </c>
      <c r="M39" s="29">
        <f t="shared" si="4"/>
        <v>0.09</v>
      </c>
    </row>
    <row r="40" spans="3:13" x14ac:dyDescent="0.25">
      <c r="C40" s="11" t="s">
        <v>78</v>
      </c>
      <c r="D40" s="11" t="s">
        <v>79</v>
      </c>
      <c r="E40" s="20" t="s">
        <v>80</v>
      </c>
      <c r="F40" s="13">
        <v>46234</v>
      </c>
      <c r="G40" s="14">
        <v>1</v>
      </c>
      <c r="H40" s="25">
        <f t="shared" si="0"/>
        <v>5.8999999999999997E-2</v>
      </c>
      <c r="I40" s="22" t="str">
        <f t="shared" si="1"/>
        <v>15571672P</v>
      </c>
      <c r="J40" s="23">
        <f t="shared" si="2"/>
        <v>1</v>
      </c>
      <c r="K40" s="22">
        <f>IFERROR(VLOOKUP(C40,'[1]Master Data'!$A$2:$T$112,20,0),0)</f>
        <v>59</v>
      </c>
      <c r="L40" s="22">
        <f t="shared" si="3"/>
        <v>5.8999999999999997E-2</v>
      </c>
      <c r="M40" s="29">
        <f t="shared" si="4"/>
        <v>0.08</v>
      </c>
    </row>
    <row r="41" spans="3:13" x14ac:dyDescent="0.25">
      <c r="C41" s="11" t="s">
        <v>14</v>
      </c>
      <c r="D41" s="34" t="s">
        <v>15</v>
      </c>
      <c r="E41" s="20" t="s">
        <v>81</v>
      </c>
      <c r="F41" s="13">
        <v>44957</v>
      </c>
      <c r="G41" s="14">
        <v>1</v>
      </c>
      <c r="H41" s="25">
        <f t="shared" si="0"/>
        <v>3.5999999999999997E-2</v>
      </c>
      <c r="I41" s="22" t="str">
        <f t="shared" si="1"/>
        <v>281202BF3L</v>
      </c>
      <c r="J41" s="23">
        <f t="shared" si="2"/>
        <v>1</v>
      </c>
      <c r="K41" s="22">
        <f>IFERROR(VLOOKUP(C41,'[1]Master Data'!$A$2:$T$112,20,0),0)</f>
        <v>36</v>
      </c>
      <c r="L41" s="22">
        <f t="shared" si="3"/>
        <v>3.5999999999999997E-2</v>
      </c>
      <c r="M41" s="29">
        <f t="shared" si="4"/>
        <v>0.06</v>
      </c>
    </row>
    <row r="42" spans="3:13" x14ac:dyDescent="0.25">
      <c r="C42" s="11" t="s">
        <v>82</v>
      </c>
      <c r="D42" s="34" t="s">
        <v>83</v>
      </c>
      <c r="E42" s="20" t="s">
        <v>84</v>
      </c>
      <c r="F42" s="13">
        <v>44985</v>
      </c>
      <c r="G42" s="14">
        <v>1</v>
      </c>
      <c r="H42" s="25">
        <f t="shared" si="0"/>
        <v>8.7999999999999995E-2</v>
      </c>
      <c r="I42" s="22" t="str">
        <f t="shared" si="1"/>
        <v>285473PX6C</v>
      </c>
      <c r="J42" s="23">
        <f t="shared" si="2"/>
        <v>1</v>
      </c>
      <c r="K42" s="22">
        <f>IFERROR(VLOOKUP(C42,'[1]Master Data'!$A$2:$T$112,20,0),0)</f>
        <v>88</v>
      </c>
      <c r="L42" s="22">
        <f t="shared" si="3"/>
        <v>8.7999999999999995E-2</v>
      </c>
      <c r="M42" s="29">
        <f t="shared" si="4"/>
        <v>0.11</v>
      </c>
    </row>
    <row r="43" spans="3:13" x14ac:dyDescent="0.25">
      <c r="C43" s="11" t="s">
        <v>50</v>
      </c>
      <c r="D43" s="34" t="s">
        <v>51</v>
      </c>
      <c r="E43" s="20" t="s">
        <v>85</v>
      </c>
      <c r="F43" s="13">
        <v>44956</v>
      </c>
      <c r="G43" s="14">
        <v>1</v>
      </c>
      <c r="H43" s="25">
        <f t="shared" si="0"/>
        <v>7.1999999999999995E-2</v>
      </c>
      <c r="I43" s="22" t="str">
        <f t="shared" si="1"/>
        <v>60000000032197D52A-A</v>
      </c>
      <c r="J43" s="23">
        <f t="shared" si="2"/>
        <v>1</v>
      </c>
      <c r="K43" s="22">
        <f>IFERROR(VLOOKUP(C43,'[1]Master Data'!$A$2:$T$112,20,0),0)</f>
        <v>72</v>
      </c>
      <c r="L43" s="22">
        <f t="shared" si="3"/>
        <v>7.1999999999999995E-2</v>
      </c>
      <c r="M43" s="29">
        <f t="shared" si="4"/>
        <v>0.09</v>
      </c>
    </row>
    <row r="44" spans="3:13" x14ac:dyDescent="0.25">
      <c r="C44" s="11" t="s">
        <v>86</v>
      </c>
      <c r="D44" s="34" t="s">
        <v>87</v>
      </c>
      <c r="E44" s="20" t="s">
        <v>88</v>
      </c>
      <c r="F44" s="13">
        <v>45777</v>
      </c>
      <c r="G44" s="14">
        <v>1</v>
      </c>
      <c r="H44" s="25">
        <f t="shared" si="0"/>
        <v>0.56000000000000005</v>
      </c>
      <c r="I44" s="22" t="str">
        <f t="shared" si="1"/>
        <v>600000000417241559</v>
      </c>
      <c r="J44" s="23">
        <f t="shared" si="2"/>
        <v>1</v>
      </c>
      <c r="K44" s="22">
        <f>IFERROR(VLOOKUP(C44,'[1]Master Data'!$A$2:$T$112,20,0),0)</f>
        <v>560</v>
      </c>
      <c r="L44" s="22">
        <f t="shared" si="3"/>
        <v>0.56000000000000005</v>
      </c>
      <c r="M44" s="29">
        <f t="shared" si="4"/>
        <v>0.57999999999999996</v>
      </c>
    </row>
    <row r="45" spans="3:13" x14ac:dyDescent="0.25">
      <c r="C45" s="11" t="s">
        <v>47</v>
      </c>
      <c r="D45" s="34" t="s">
        <v>48</v>
      </c>
      <c r="E45" s="20" t="s">
        <v>89</v>
      </c>
      <c r="F45" s="13">
        <v>46594</v>
      </c>
      <c r="G45" s="14">
        <v>1</v>
      </c>
      <c r="H45" s="25">
        <f t="shared" si="0"/>
        <v>1.4E-2</v>
      </c>
      <c r="I45" s="22" t="str">
        <f t="shared" si="1"/>
        <v>60000000041725355781</v>
      </c>
      <c r="J45" s="23">
        <f t="shared" si="2"/>
        <v>1</v>
      </c>
      <c r="K45" s="22">
        <f>IFERROR(VLOOKUP(C45,'[1]Master Data'!$A$2:$T$112,20,0),0)</f>
        <v>14</v>
      </c>
      <c r="L45" s="22">
        <f t="shared" si="3"/>
        <v>1.4E-2</v>
      </c>
      <c r="M45" s="29">
        <f t="shared" si="4"/>
        <v>0.03</v>
      </c>
    </row>
    <row r="46" spans="3:13" x14ac:dyDescent="0.25">
      <c r="C46" s="11" t="s">
        <v>90</v>
      </c>
      <c r="D46" s="11" t="s">
        <v>91</v>
      </c>
      <c r="E46" s="20" t="s">
        <v>92</v>
      </c>
      <c r="F46" s="13">
        <v>45626</v>
      </c>
      <c r="G46" s="14">
        <v>1</v>
      </c>
      <c r="H46" s="25">
        <f t="shared" si="0"/>
        <v>0.13500000000000001</v>
      </c>
      <c r="I46" s="22" t="str">
        <f t="shared" si="1"/>
        <v>60000000118581MA3J</v>
      </c>
      <c r="J46" s="23">
        <f t="shared" si="2"/>
        <v>1</v>
      </c>
      <c r="K46" s="22">
        <f>IFERROR(VLOOKUP(C46,'[1]Master Data'!$A$2:$T$112,20,0),0)</f>
        <v>135</v>
      </c>
      <c r="L46" s="22">
        <f t="shared" si="3"/>
        <v>0.13500000000000001</v>
      </c>
      <c r="M46" s="29">
        <f t="shared" si="4"/>
        <v>0.15</v>
      </c>
    </row>
  </sheetData>
  <mergeCells count="2">
    <mergeCell ref="A1:H1"/>
    <mergeCell ref="A2:H2"/>
  </mergeCells>
  <conditionalFormatting sqref="E1:E2">
    <cfRule type="duplicateValues" dxfId="3" priority="5"/>
  </conditionalFormatting>
  <conditionalFormatting sqref="I4:I5">
    <cfRule type="duplicateValues" dxfId="2" priority="4"/>
  </conditionalFormatting>
  <conditionalFormatting sqref="E13:E46">
    <cfRule type="duplicateValues" dxfId="1" priority="3"/>
  </conditionalFormatting>
  <conditionalFormatting sqref="I6:I4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Aigerim Tabylganova</dc:creator>
  <cp:lastModifiedBy>Intel</cp:lastModifiedBy>
  <dcterms:created xsi:type="dcterms:W3CDTF">2023-03-10T04:24:02Z</dcterms:created>
  <dcterms:modified xsi:type="dcterms:W3CDTF">2023-03-16T09:49:33Z</dcterms:modified>
</cp:coreProperties>
</file>